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23\"/>
    </mc:Choice>
  </mc:AlternateContent>
  <xr:revisionPtr revIDLastSave="0" documentId="13_ncr:1_{C7B5E531-6F8E-418B-B5A5-3C220DD3C8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2023" sheetId="1" r:id="rId1"/>
    <sheet name="Best.-Adm." sheetId="2" r:id="rId2"/>
    <sheet name="SU" sheetId="4" r:id="rId3"/>
    <sheet name="AU" sheetId="5" r:id="rId4"/>
    <sheet name="Dommere" sheetId="3" r:id="rId5"/>
    <sheet name="Ø-Udvalg" sheetId="6" r:id="rId6"/>
    <sheet name="Trappemodel 2023" sheetId="9" r:id="rId7"/>
    <sheet name="Strategi_2022" sheetId="7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Gl8uom7iVmI+uKso8fICk3oRzzw=="/>
    </ext>
  </extLst>
</workbook>
</file>

<file path=xl/calcChain.xml><?xml version="1.0" encoding="utf-8"?>
<calcChain xmlns="http://schemas.openxmlformats.org/spreadsheetml/2006/main">
  <c r="F48" i="4" l="1"/>
  <c r="F23" i="4"/>
  <c r="E9" i="3"/>
  <c r="F21" i="1"/>
  <c r="D8" i="5"/>
  <c r="F19" i="1" s="1"/>
  <c r="F47" i="4"/>
  <c r="F16" i="1"/>
  <c r="F14" i="1"/>
  <c r="F13" i="1"/>
  <c r="F11" i="1"/>
  <c r="D20" i="6"/>
  <c r="D14" i="6"/>
  <c r="D4" i="6"/>
  <c r="D22" i="6" s="1"/>
  <c r="F39" i="4"/>
  <c r="F31" i="4"/>
  <c r="F12" i="4"/>
  <c r="F4" i="4"/>
  <c r="C42" i="2"/>
  <c r="C38" i="2"/>
  <c r="C33" i="2"/>
  <c r="F12" i="1" s="1"/>
  <c r="C27" i="2"/>
  <c r="F17" i="1" s="1"/>
  <c r="C23" i="2"/>
  <c r="C19" i="2"/>
  <c r="F15" i="1" s="1"/>
  <c r="C11" i="2"/>
  <c r="F18" i="1" l="1"/>
  <c r="H3" i="9"/>
  <c r="O7" i="9" l="1"/>
  <c r="O6" i="9"/>
  <c r="O5" i="9"/>
  <c r="O4" i="9"/>
  <c r="E20" i="9"/>
  <c r="E5" i="1" s="1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25" i="9"/>
  <c r="H26" i="9"/>
  <c r="J26" i="9" s="1"/>
  <c r="H27" i="9"/>
  <c r="J27" i="9" s="1"/>
  <c r="H28" i="9"/>
  <c r="J28" i="9" s="1"/>
  <c r="H29" i="9"/>
  <c r="J29" i="9" s="1"/>
  <c r="H30" i="9"/>
  <c r="J30" i="9" s="1"/>
  <c r="H31" i="9"/>
  <c r="J31" i="9" s="1"/>
  <c r="H32" i="9"/>
  <c r="J32" i="9" s="1"/>
  <c r="H33" i="9"/>
  <c r="J33" i="9" s="1"/>
  <c r="H34" i="9"/>
  <c r="J34" i="9" s="1"/>
  <c r="H35" i="9"/>
  <c r="J35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 s="1"/>
  <c r="H25" i="9"/>
  <c r="O29" i="9"/>
  <c r="O28" i="9"/>
  <c r="O27" i="9"/>
  <c r="O26" i="9"/>
  <c r="J25" i="9" l="1"/>
  <c r="I3" i="9"/>
  <c r="H4" i="9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I20" i="9" l="1"/>
  <c r="J17" i="9"/>
  <c r="H20" i="9"/>
  <c r="F5" i="1" s="1"/>
  <c r="J42" i="9"/>
  <c r="J12" i="9"/>
  <c r="J7" i="9"/>
  <c r="J3" i="9"/>
  <c r="J6" i="9"/>
  <c r="J4" i="9"/>
  <c r="J13" i="9"/>
  <c r="J5" i="9"/>
  <c r="J10" i="9"/>
  <c r="J14" i="9"/>
  <c r="J19" i="9"/>
  <c r="J15" i="9"/>
  <c r="J8" i="9"/>
  <c r="J11" i="9"/>
  <c r="J18" i="9"/>
  <c r="J16" i="9"/>
  <c r="J9" i="9"/>
  <c r="J20" i="9" l="1"/>
  <c r="E7" i="3" l="1"/>
  <c r="F6" i="1"/>
  <c r="F4" i="1"/>
  <c r="F20" i="1" l="1"/>
  <c r="F22" i="1" s="1"/>
  <c r="F9" i="1"/>
  <c r="F23" i="1" l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tc={9602B4C9-7F70-4DD6-AA51-78FE85284890}</author>
  </authors>
  <commentList>
    <comment ref="C16" authorId="0" shapeId="0" xr:uid="{9602B4C9-7F70-4DD6-AA51-78FE8528489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Mere fokus på internationalt arbejde / grøn omstilling, digitalisering på tværs af landegrænser</t>
      </text>
    </comment>
  </commentList>
</comments>
</file>

<file path=xl/sharedStrings.xml><?xml version="1.0" encoding="utf-8"?>
<sst xmlns="http://schemas.openxmlformats.org/spreadsheetml/2006/main" count="258" uniqueCount="214">
  <si>
    <t>DFU BUDGET 2023</t>
  </si>
  <si>
    <t>Indtægter</t>
  </si>
  <si>
    <t>Kontingenter</t>
  </si>
  <si>
    <t>+6 kr</t>
  </si>
  <si>
    <t>Elevpakker (se trappemodel 2023)</t>
  </si>
  <si>
    <t>Tandemerklæring</t>
  </si>
  <si>
    <t>DIF's Strategistøtte og grundtilskud (963.000+551.000)</t>
  </si>
  <si>
    <t>Varesalg i øvrigt</t>
  </si>
  <si>
    <t>Indtægter i alt</t>
  </si>
  <si>
    <t>Udgifter</t>
  </si>
  <si>
    <t>DFU Administration</t>
  </si>
  <si>
    <t>Forsikringer</t>
  </si>
  <si>
    <t>KDA</t>
  </si>
  <si>
    <t>Kompetenceudvikling i DFU</t>
  </si>
  <si>
    <t>DFU Bestyrelse</t>
  </si>
  <si>
    <t>Formands &amp; Budgetmøde / Rep.møde</t>
  </si>
  <si>
    <t>Aktivitetsseminar og Klubudviklingsseminar</t>
  </si>
  <si>
    <t>DFU Sportsudvalg</t>
  </si>
  <si>
    <t>DFU Aktivitetsudvalg</t>
  </si>
  <si>
    <t>DFU Dommere</t>
  </si>
  <si>
    <t>DFU IU &amp; MU</t>
  </si>
  <si>
    <t>Udgifter i alt</t>
  </si>
  <si>
    <t>Indtægter - udgifter</t>
  </si>
  <si>
    <t>Renteudgifter</t>
  </si>
  <si>
    <t>Årets resultat (budgetteret)</t>
  </si>
  <si>
    <t>Udgifter DFU Administration</t>
  </si>
  <si>
    <t>Adm. generelt + kopi/tryk + hjemmeside/mailchimp</t>
  </si>
  <si>
    <t>DFU merchandise</t>
  </si>
  <si>
    <t>Udgifter til IKC (regnskab+løn)</t>
  </si>
  <si>
    <t>Personale omkostninger (inkl. aktivitetskoord.)</t>
  </si>
  <si>
    <t>Husleje i idrættens hus</t>
  </si>
  <si>
    <t>Medlemsdatabase licens, support og udvikling</t>
  </si>
  <si>
    <t>NETS (mitID)</t>
  </si>
  <si>
    <t>Administration i alt</t>
  </si>
  <si>
    <t>Udgifter DFU Bestyrelse</t>
  </si>
  <si>
    <t xml:space="preserve">Møder &amp; Administration </t>
  </si>
  <si>
    <t>Bestyrelsesseminar</t>
  </si>
  <si>
    <t>Internationalt arbejde (ISC møde Sverige)</t>
  </si>
  <si>
    <t>DFU's jubilæumsreception</t>
  </si>
  <si>
    <t>DFU's jubilæumsstævne</t>
  </si>
  <si>
    <t>Bestyrelse i alt</t>
  </si>
  <si>
    <t>Udg. Formands &amp; Budgetmøde / Rep.møde</t>
  </si>
  <si>
    <t>Formands &amp; Budgetmøde (virtuelt) / Rep.møde</t>
  </si>
  <si>
    <t>Øvrige seminar</t>
  </si>
  <si>
    <t>Udviklingsseminar</t>
  </si>
  <si>
    <t>Øvrige seminarer i alt</t>
  </si>
  <si>
    <t>Udgifter DFU Forsikringer</t>
  </si>
  <si>
    <t>Ansvarsforsikring</t>
  </si>
  <si>
    <t>Erhvervsforsikring, dommerudstyr</t>
  </si>
  <si>
    <t>DIF fællesforsikring</t>
  </si>
  <si>
    <t>-18649</t>
  </si>
  <si>
    <t>Forsikringer i alt</t>
  </si>
  <si>
    <t>Udgifter Uddannelse</t>
  </si>
  <si>
    <t>Kompetenceudvikling af medarbejdere</t>
  </si>
  <si>
    <t>Kompetenceudvikling af bestyrelse</t>
  </si>
  <si>
    <t>Uddannelse i alt</t>
  </si>
  <si>
    <t>Udgifter KDA</t>
  </si>
  <si>
    <t>KDA kontingent</t>
  </si>
  <si>
    <t>KDA udgifter i alt</t>
  </si>
  <si>
    <t>SPORTSUDVALG - BUDGET 2023</t>
  </si>
  <si>
    <t>Møder og Administration</t>
  </si>
  <si>
    <t>Talent- og elitebeklædning</t>
  </si>
  <si>
    <t>I alt</t>
  </si>
  <si>
    <t>FAI-1 konkurrencedeltagelse</t>
  </si>
  <si>
    <t>Freefly/Freestyle - EM (Voss, Norge 22.-26. aug.)</t>
  </si>
  <si>
    <t>Formationsspring - VM (Voss, Norge 22.-26. aug.)</t>
  </si>
  <si>
    <t>Wingsuit performance - VM (Prostejov, CZE - 19.-25. aug.)</t>
  </si>
  <si>
    <t>Canopy piloting - VM (Eloy, Arizona 7.-12. okt.)</t>
  </si>
  <si>
    <t>Præcision - (ingen kat. 1 event i 2023)</t>
  </si>
  <si>
    <t>FAI i alt</t>
  </si>
  <si>
    <t>Danske konkurrencer</t>
  </si>
  <si>
    <t>DM i Fritfald - uge 31 - OFC</t>
  </si>
  <si>
    <t>DM i CP - uge 29 - DZDK</t>
  </si>
  <si>
    <t>Ny 34950</t>
  </si>
  <si>
    <t>DM i Præc - uge 25 - Aalborg</t>
  </si>
  <si>
    <t>Indledende runder i NJFK - semi og finale i Aalborg</t>
  </si>
  <si>
    <t>DM i 8-way - uge 36 - FDK</t>
  </si>
  <si>
    <t>2 lokale konkurrencer (Viking- og Haraldsminde Cup)</t>
  </si>
  <si>
    <t>Dommer udg. national konkurrence (transport/kost/logi)</t>
  </si>
  <si>
    <t>DFU konkurrencer i alt</t>
  </si>
  <si>
    <t>SU elitetrup træningsbudget</t>
  </si>
  <si>
    <t>Fordelingsnøgle</t>
  </si>
  <si>
    <t>Freefly/Freestyle (2 personer)</t>
  </si>
  <si>
    <t>Fritfaldelite</t>
  </si>
  <si>
    <t>15.000 pr. person</t>
  </si>
  <si>
    <t>Skærmflyvningselite</t>
  </si>
  <si>
    <t>10.000 pr. person</t>
  </si>
  <si>
    <t>Wingsuit performance (3 personer)</t>
  </si>
  <si>
    <t>Canopy piloting (1 person)</t>
  </si>
  <si>
    <t xml:space="preserve">Præcision (3 personer) </t>
  </si>
  <si>
    <t>Træning i alt</t>
  </si>
  <si>
    <t>Trænerbudget</t>
  </si>
  <si>
    <t>Freefly/Freestyle</t>
  </si>
  <si>
    <t xml:space="preserve">Formationsspring </t>
  </si>
  <si>
    <t xml:space="preserve">Wingsuit performance </t>
  </si>
  <si>
    <t>Canopy Piloting</t>
  </si>
  <si>
    <t xml:space="preserve">Præcision </t>
  </si>
  <si>
    <t>Træningsmidler i alt</t>
  </si>
  <si>
    <t>Kraftcenter</t>
  </si>
  <si>
    <t>Kraftcenter Øst</t>
  </si>
  <si>
    <t>Kraftcenter i alt</t>
  </si>
  <si>
    <t>SU i alt</t>
  </si>
  <si>
    <t>AKTIVITETSUDVALG - BUDGET 2023</t>
  </si>
  <si>
    <t>Møder og Administration / AU breddepulje</t>
  </si>
  <si>
    <t>Grundstøtte pr c-certifikat (2.000 kr pr c-certifikat)</t>
  </si>
  <si>
    <t>Aktivitetspulje</t>
  </si>
  <si>
    <t>Fællesskabspulje</t>
  </si>
  <si>
    <t>Samlet AU midler</t>
  </si>
  <si>
    <t>Aktivitetsudvalget i alt</t>
  </si>
  <si>
    <t>DOMMERE - BUDGET 2022</t>
  </si>
  <si>
    <t>Dommer Adm.</t>
  </si>
  <si>
    <t>Dommere generelt</t>
  </si>
  <si>
    <t>InTime fornyelse</t>
  </si>
  <si>
    <t>Nordisk dommerseminar</t>
  </si>
  <si>
    <t xml:space="preserve"> Ny 38700</t>
  </si>
  <si>
    <t>Dommeruddannelse (generelt)</t>
  </si>
  <si>
    <t>Dommere generelt i alt</t>
  </si>
  <si>
    <t>Disciplin udvalgene i alt</t>
  </si>
  <si>
    <t>IU &amp; MU - BUDGET 2023</t>
  </si>
  <si>
    <t>Instruktør- og Sikkerhedsudvalget</t>
  </si>
  <si>
    <t>Møder og administration</t>
  </si>
  <si>
    <t>Instruktør- og Sikkerhedsudvalg i alt</t>
  </si>
  <si>
    <t>Instruktørudvalget</t>
  </si>
  <si>
    <t xml:space="preserve">Møder og administration </t>
  </si>
  <si>
    <t xml:space="preserve">Instruktørelevkursus/forkusus </t>
  </si>
  <si>
    <t>Instruktøreksamen</t>
  </si>
  <si>
    <t>AFF/Tandemuddannelse</t>
  </si>
  <si>
    <t>AFF/Tandemeksamineruddannelse</t>
  </si>
  <si>
    <t>Faldskærmsrelateret 1. hjælp til Ins og TM</t>
  </si>
  <si>
    <t>Instruktørårsmøde</t>
  </si>
  <si>
    <t>Instruktørudvalg i alt</t>
  </si>
  <si>
    <t>Materieludvalget</t>
  </si>
  <si>
    <t>PIA deltagelse (deltagelse)</t>
  </si>
  <si>
    <t>Riggermøde</t>
  </si>
  <si>
    <t>Materieludvalget i alt</t>
  </si>
  <si>
    <t>IU &amp; MU i alt</t>
  </si>
  <si>
    <t>Antal købte elevblanketter i 2022</t>
  </si>
  <si>
    <t>Priser ved trappemodel</t>
  </si>
  <si>
    <t>Klub</t>
  </si>
  <si>
    <t>År</t>
  </si>
  <si>
    <t>1-49</t>
  </si>
  <si>
    <t>50-99</t>
  </si>
  <si>
    <t>100-149</t>
  </si>
  <si>
    <t>150-199</t>
  </si>
  <si>
    <t>Trappepris</t>
  </si>
  <si>
    <t>2023 pris</t>
  </si>
  <si>
    <t>Stk</t>
  </si>
  <si>
    <t xml:space="preserve">Pris </t>
  </si>
  <si>
    <t>Besparelse</t>
  </si>
  <si>
    <t>Aversi Faldskærms Club</t>
  </si>
  <si>
    <t>Odense Faldskærmscenter</t>
  </si>
  <si>
    <t>Faldskærmsklubben DFC</t>
  </si>
  <si>
    <t>Faldskærmsklubben DK</t>
  </si>
  <si>
    <t>Faldskærmsklubben Bornholm</t>
  </si>
  <si>
    <t>Kolding Faldskærmsklub</t>
  </si>
  <si>
    <t>Holstebro-Lindtorp Faldskærmsklub</t>
  </si>
  <si>
    <t>Jægerkorpsets Idrætsforening</t>
  </si>
  <si>
    <t>Skydive Viborg</t>
  </si>
  <si>
    <t>Nordsjællands Faldskærmsklub</t>
  </si>
  <si>
    <t>Nordjysk Faldskærms Klub</t>
  </si>
  <si>
    <t>Varde Faldskærmsklub</t>
  </si>
  <si>
    <t>Faldskærmsklubben West Jump</t>
  </si>
  <si>
    <t>Østjyllands Faldskærmsklub</t>
  </si>
  <si>
    <t>Århus Faldskærms Club</t>
  </si>
  <si>
    <t>Faldskærmsklubben Nordenfjords</t>
  </si>
  <si>
    <t>Herning Faldskærmsklub</t>
  </si>
  <si>
    <t>Tab på indtægtssiden</t>
  </si>
  <si>
    <t>Antal købte tandemerklæringer i 2021</t>
  </si>
  <si>
    <t>2021 pris</t>
  </si>
  <si>
    <t>+ på indtægtssiden</t>
  </si>
  <si>
    <t xml:space="preserve">Spor </t>
  </si>
  <si>
    <t>Økonomi pr år</t>
  </si>
  <si>
    <t>Hvad DFU ansøgte om</t>
  </si>
  <si>
    <t xml:space="preserve">Spor 1: Modernisering af forbund </t>
  </si>
  <si>
    <t>Spor 2: Optimering af instruktøruddannelsen og elevuddannelsesmateriale</t>
  </si>
  <si>
    <t>Spor 3: Bredde- og klubudvikling</t>
  </si>
  <si>
    <t>Spor 4: Professionalisering af konkurrencer og udvikling af flere medlemmers sportslige potentialer</t>
  </si>
  <si>
    <t>Spor 1 (procesmål 2022)</t>
  </si>
  <si>
    <t>(262500)</t>
  </si>
  <si>
    <t>Juni</t>
  </si>
  <si>
    <t>December</t>
  </si>
  <si>
    <t>Tilfredsheds- og behovsundersøgelse, samt benchmark med lignende forbund er gennemført.</t>
  </si>
  <si>
    <t>Analyse af undersøgelser og benchmark og heraf indtjenings-og udliciteringsmuligheder,
 samt workshop med klubberne vedr. ny model er gennemført.</t>
  </si>
  <si>
    <t>Tilfredsheds- og behovsundersøgelse, Image/brand/medier/digitalisering.</t>
  </si>
  <si>
    <t>Analyse af tilfredsheds- og behovsundersøgelse, Image/brand/medier/digitalisering.
Kravsspecifikation og vedtagelse af fælles bookingsystem til skydive.dk</t>
  </si>
  <si>
    <t>Spor 2 (procesmål 2022)</t>
  </si>
  <si>
    <t>(230000)</t>
  </si>
  <si>
    <t>Opdatering af Faldskærms Bestemmelserne og nyt omstruktureret instruktørforkursus gennemført</t>
  </si>
  <si>
    <t>Instruktøreksamen gennemføres efter nye regler</t>
  </si>
  <si>
    <t>Inspirations- og erfarings udveksling med andre faldskærmsforbund og eksterne aktører.</t>
  </si>
  <si>
    <t>Spor 3 (procesmål 2022)</t>
  </si>
  <si>
    <t>(390000)</t>
  </si>
  <si>
    <t>Udvikling af forslag og vejledninger til træningsprogrammer for begyndere og let øvede. 
Programmer udgives løbende.</t>
  </si>
  <si>
    <t>Etablering af medlemsundersøgelse omkring sportslig udvikling og deltagelse.</t>
  </si>
  <si>
    <t>Medlemsundersøgelse sendes ud og resultater gennemgås og diskuteres til aktivitetsseminar
• Fokus på flere aktiviteter der understøtter niveauinddelt sammensætning af medlemmer på tværs af klubber (aktivitetsseminar)</t>
  </si>
  <si>
    <t>DFU tager kontakt til alle klubber vedrørende klubsamarbejder igennem klubbesøg/workshops</t>
  </si>
  <si>
    <t>Arbejde med klubsamarbejder til aktivitetsseminar</t>
  </si>
  <si>
    <t>Etablering af medlemsundersøgelse omkring trivsel og respektfulde fællesskaber.</t>
  </si>
  <si>
    <t>Medlemsundersøgelse sendes ud for at DFU kan få øget viden om det sociale miljø og resultater 
gennemgås og respektfulde fællesskaber debatteres til aktivitetsseminar med fagligt oplæg.</t>
  </si>
  <si>
    <t>Spor 4  (procesmål 2022)</t>
  </si>
  <si>
    <t>(220000)</t>
  </si>
  <si>
    <t>Analyse af de sidste 5 års deltagelse ved nationale konkurrencer i alle 5 discipliner er foretaget
Sportsfaglig ledelse og repræsentanter fra Kraftcentrene har planlagt besøg hos 1-2 udenlandske faldskærmsunioner under deres nationale konkurrencer</t>
  </si>
  <si>
    <t>Første måling af deltagelse ved nationale konkurrencer er foretaget, her med særligt fokus på 1. gangs deltagere
Sportsfaglig ledelse og repræsentanter fra Kraftcentrene har evalueret erfaringerne fra besøgene hos 1-2 udenlandske faldskærmsunioner, og udviklingsplanerne samt forankring af kraftcentrene planlægges</t>
  </si>
  <si>
    <t>Workshop med nationale trænere er afholdt og plan for afprøvning af et koncept er vedtaget</t>
  </si>
  <si>
    <t>De nationale trænerne afprøver træninger, identificerer og definerer udviklingsmulighederne 
som skal afprøves i 1. projektår</t>
  </si>
  <si>
    <t>Analyse og definition af minimum antal dommere i hver disciplin er foretaget, 
samt krav til dommeruddannelse er defineret</t>
  </si>
  <si>
    <t>To discipliner er udvalgt, og rekrutteringen til dommeruddannelsen er igangsat</t>
  </si>
  <si>
    <t>Markedsføringsinitiativer (fokus på TM/tider)</t>
  </si>
  <si>
    <t>Træningsweekender i uge 26</t>
  </si>
  <si>
    <t xml:space="preserve">Kraftcenter Vest </t>
  </si>
  <si>
    <t xml:space="preserve">Træningsweekender </t>
  </si>
  <si>
    <t>DM i Tunnel - uge xx - Berlin</t>
  </si>
  <si>
    <t xml:space="preserve">DFU Mix Cup - uge XX - </t>
  </si>
  <si>
    <t>Formationsspring (4-way) (1 hold)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</si>
</sst>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2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2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i/>
      <sz val="10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Inconsolata"/>
    </font>
    <font>
      <b/>
      <i/>
      <sz val="16"/>
      <color theme="1"/>
      <name val="Verdana"/>
      <family val="2"/>
    </font>
    <font>
      <b/>
      <i/>
      <sz val="9"/>
      <color rgb="FF000000"/>
      <name val="Verdana"/>
      <family val="2"/>
    </font>
    <font>
      <b/>
      <sz val="10"/>
      <name val="Verdana"/>
      <family val="2"/>
    </font>
    <font>
      <sz val="11"/>
      <color rgb="FF000000"/>
      <name val="Verdana"/>
      <family val="2"/>
    </font>
    <font>
      <sz val="12"/>
      <color theme="1"/>
      <name val="Verdana"/>
      <family val="2"/>
    </font>
    <font>
      <sz val="10"/>
      <color rgb="FF000000"/>
      <name val="Calibri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b/>
      <i/>
      <sz val="1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name val="Arial"/>
    </font>
    <font>
      <b/>
      <sz val="11"/>
      <color rgb="FF000000"/>
      <name val="Arial"/>
      <family val="2"/>
    </font>
    <font>
      <b/>
      <sz val="10"/>
      <color rgb="FFFF0000"/>
      <name val="Verdana"/>
    </font>
    <font>
      <b/>
      <sz val="10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0" fontId="1" fillId="0" borderId="11"/>
    <xf numFmtId="0" fontId="35" fillId="0" borderId="11"/>
  </cellStyleXfs>
  <cellXfs count="199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1" xfId="0" applyFont="1" applyBorder="1"/>
    <xf numFmtId="3" fontId="8" fillId="0" borderId="1" xfId="0" applyNumberFormat="1" applyFont="1" applyBorder="1"/>
    <xf numFmtId="3" fontId="10" fillId="5" borderId="1" xfId="0" applyNumberFormat="1" applyFont="1" applyFill="1" applyBorder="1"/>
    <xf numFmtId="3" fontId="8" fillId="0" borderId="2" xfId="0" applyNumberFormat="1" applyFont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3" fontId="8" fillId="2" borderId="1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horizontal="right"/>
    </xf>
    <xf numFmtId="3" fontId="8" fillId="2" borderId="5" xfId="0" applyNumberFormat="1" applyFont="1" applyFill="1" applyBorder="1"/>
    <xf numFmtId="3" fontId="11" fillId="5" borderId="1" xfId="0" applyNumberFormat="1" applyFont="1" applyFill="1" applyBorder="1"/>
    <xf numFmtId="3" fontId="6" fillId="5" borderId="1" xfId="0" applyNumberFormat="1" applyFont="1" applyFill="1" applyBorder="1"/>
    <xf numFmtId="3" fontId="6" fillId="6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/>
    <xf numFmtId="0" fontId="12" fillId="0" borderId="1" xfId="0" applyFont="1" applyBorder="1"/>
    <xf numFmtId="0" fontId="15" fillId="0" borderId="1" xfId="0" applyFont="1" applyBorder="1"/>
    <xf numFmtId="3" fontId="3" fillId="0" borderId="1" xfId="0" applyNumberFormat="1" applyFont="1" applyBorder="1"/>
    <xf numFmtId="0" fontId="14" fillId="0" borderId="1" xfId="0" applyFont="1" applyBorder="1"/>
    <xf numFmtId="0" fontId="16" fillId="0" borderId="1" xfId="0" applyFont="1" applyBorder="1" applyAlignment="1">
      <alignment horizontal="left"/>
    </xf>
    <xf numFmtId="3" fontId="15" fillId="0" borderId="1" xfId="0" applyNumberFormat="1" applyFont="1" applyBorder="1"/>
    <xf numFmtId="0" fontId="17" fillId="0" borderId="0" xfId="0" applyFont="1"/>
    <xf numFmtId="3" fontId="17" fillId="0" borderId="1" xfId="0" applyNumberFormat="1" applyFont="1" applyBorder="1"/>
    <xf numFmtId="3" fontId="21" fillId="0" borderId="1" xfId="0" applyNumberFormat="1" applyFont="1" applyBorder="1"/>
    <xf numFmtId="0" fontId="21" fillId="0" borderId="1" xfId="0" applyFont="1" applyBorder="1" applyAlignment="1">
      <alignment horizontal="left"/>
    </xf>
    <xf numFmtId="0" fontId="17" fillId="0" borderId="1" xfId="0" applyFont="1" applyBorder="1"/>
    <xf numFmtId="3" fontId="22" fillId="0" borderId="1" xfId="0" applyNumberFormat="1" applyFont="1" applyBorder="1"/>
    <xf numFmtId="0" fontId="24" fillId="0" borderId="0" xfId="0" applyFont="1"/>
    <xf numFmtId="3" fontId="24" fillId="0" borderId="0" xfId="0" applyNumberFormat="1" applyFont="1"/>
    <xf numFmtId="3" fontId="7" fillId="0" borderId="9" xfId="0" applyNumberFormat="1" applyFont="1" applyBorder="1"/>
    <xf numFmtId="0" fontId="3" fillId="0" borderId="0" xfId="0" applyFont="1"/>
    <xf numFmtId="3" fontId="3" fillId="0" borderId="9" xfId="0" applyNumberFormat="1" applyFont="1" applyBorder="1"/>
    <xf numFmtId="0" fontId="25" fillId="2" borderId="0" xfId="0" applyFont="1" applyFill="1"/>
    <xf numFmtId="0" fontId="7" fillId="0" borderId="10" xfId="0" applyFont="1" applyBorder="1"/>
    <xf numFmtId="0" fontId="12" fillId="0" borderId="0" xfId="0" applyFont="1"/>
    <xf numFmtId="0" fontId="7" fillId="0" borderId="1" xfId="0" applyFont="1" applyBorder="1" applyAlignment="1">
      <alignment horizontal="left"/>
    </xf>
    <xf numFmtId="0" fontId="7" fillId="2" borderId="11" xfId="0" applyFont="1" applyFill="1" applyBorder="1"/>
    <xf numFmtId="3" fontId="23" fillId="0" borderId="1" xfId="0" applyNumberFormat="1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3" fillId="0" borderId="0" xfId="0" applyNumberFormat="1" applyFont="1"/>
    <xf numFmtId="0" fontId="23" fillId="0" borderId="1" xfId="0" applyFont="1" applyBorder="1"/>
    <xf numFmtId="3" fontId="27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29" fillId="2" borderId="0" xfId="0" applyFont="1" applyFill="1"/>
    <xf numFmtId="0" fontId="6" fillId="0" borderId="1" xfId="0" applyFont="1" applyBorder="1"/>
    <xf numFmtId="3" fontId="3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31" fillId="0" borderId="0" xfId="0" applyFont="1"/>
    <xf numFmtId="0" fontId="21" fillId="0" borderId="1" xfId="0" applyFont="1" applyBorder="1"/>
    <xf numFmtId="3" fontId="3" fillId="10" borderId="2" xfId="0" applyNumberFormat="1" applyFont="1" applyFill="1" applyBorder="1"/>
    <xf numFmtId="0" fontId="6" fillId="10" borderId="7" xfId="0" applyFont="1" applyFill="1" applyBorder="1"/>
    <xf numFmtId="0" fontId="7" fillId="10" borderId="8" xfId="0" applyFont="1" applyFill="1" applyBorder="1" applyAlignment="1">
      <alignment horizontal="left"/>
    </xf>
    <xf numFmtId="3" fontId="23" fillId="10" borderId="9" xfId="0" applyNumberFormat="1" applyFont="1" applyFill="1" applyBorder="1"/>
    <xf numFmtId="3" fontId="28" fillId="10" borderId="1" xfId="0" applyNumberFormat="1" applyFont="1" applyFill="1" applyBorder="1" applyAlignment="1">
      <alignment horizontal="right"/>
    </xf>
    <xf numFmtId="0" fontId="19" fillId="10" borderId="1" xfId="0" applyFont="1" applyFill="1" applyBorder="1" applyAlignment="1">
      <alignment horizontal="right"/>
    </xf>
    <xf numFmtId="3" fontId="20" fillId="10" borderId="1" xfId="0" applyNumberFormat="1" applyFont="1" applyFill="1" applyBorder="1"/>
    <xf numFmtId="3" fontId="32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3" fontId="17" fillId="0" borderId="4" xfId="0" applyNumberFormat="1" applyFont="1" applyBorder="1"/>
    <xf numFmtId="0" fontId="21" fillId="0" borderId="3" xfId="0" applyFont="1" applyBorder="1" applyAlignment="1">
      <alignment horizontal="left"/>
    </xf>
    <xf numFmtId="0" fontId="33" fillId="0" borderId="0" xfId="0" applyFont="1"/>
    <xf numFmtId="164" fontId="0" fillId="0" borderId="0" xfId="1" applyNumberFormat="1" applyFont="1" applyAlignment="1"/>
    <xf numFmtId="0" fontId="34" fillId="0" borderId="0" xfId="0" applyFont="1"/>
    <xf numFmtId="0" fontId="33" fillId="0" borderId="0" xfId="0" quotePrefix="1" applyFont="1"/>
    <xf numFmtId="0" fontId="35" fillId="0" borderId="11" xfId="3"/>
    <xf numFmtId="0" fontId="35" fillId="12" borderId="11" xfId="3" applyFill="1"/>
    <xf numFmtId="0" fontId="36" fillId="0" borderId="11" xfId="3" applyFont="1"/>
    <xf numFmtId="17" fontId="37" fillId="0" borderId="11" xfId="3" quotePrefix="1" applyNumberFormat="1" applyFont="1"/>
    <xf numFmtId="0" fontId="37" fillId="0" borderId="11" xfId="3" applyFont="1"/>
    <xf numFmtId="0" fontId="35" fillId="13" borderId="12" xfId="3" applyFill="1" applyBorder="1"/>
    <xf numFmtId="17" fontId="0" fillId="0" borderId="0" xfId="0" quotePrefix="1" applyNumberFormat="1"/>
    <xf numFmtId="0" fontId="38" fillId="0" borderId="11" xfId="3" applyFont="1"/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/>
    <xf numFmtId="0" fontId="32" fillId="0" borderId="0" xfId="0" applyFont="1"/>
    <xf numFmtId="0" fontId="40" fillId="0" borderId="0" xfId="0" applyFont="1"/>
    <xf numFmtId="0" fontId="5" fillId="0" borderId="0" xfId="0" applyFont="1"/>
    <xf numFmtId="0" fontId="32" fillId="0" borderId="1" xfId="0" applyFont="1" applyBorder="1"/>
    <xf numFmtId="3" fontId="32" fillId="0" borderId="1" xfId="0" applyNumberFormat="1" applyFont="1" applyBorder="1"/>
    <xf numFmtId="3" fontId="41" fillId="0" borderId="1" xfId="0" applyNumberFormat="1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12" fillId="2" borderId="11" xfId="0" applyFont="1" applyFill="1" applyBorder="1"/>
    <xf numFmtId="0" fontId="7" fillId="4" borderId="11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3" fontId="8" fillId="0" borderId="5" xfId="0" applyNumberFormat="1" applyFont="1" applyBorder="1"/>
    <xf numFmtId="0" fontId="16" fillId="0" borderId="3" xfId="0" applyFont="1" applyBorder="1" applyAlignment="1">
      <alignment horizontal="right"/>
    </xf>
    <xf numFmtId="3" fontId="15" fillId="0" borderId="5" xfId="0" applyNumberFormat="1" applyFont="1" applyBorder="1"/>
    <xf numFmtId="0" fontId="2" fillId="2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14" fillId="10" borderId="4" xfId="0" applyFont="1" applyFill="1" applyBorder="1" applyAlignment="1">
      <alignment horizontal="left"/>
    </xf>
    <xf numFmtId="3" fontId="14" fillId="10" borderId="5" xfId="0" applyNumberFormat="1" applyFont="1" applyFill="1" applyBorder="1"/>
    <xf numFmtId="0" fontId="17" fillId="2" borderId="1" xfId="0" applyFont="1" applyFill="1" applyBorder="1"/>
    <xf numFmtId="3" fontId="21" fillId="10" borderId="5" xfId="0" applyNumberFormat="1" applyFont="1" applyFill="1" applyBorder="1"/>
    <xf numFmtId="0" fontId="7" fillId="10" borderId="4" xfId="0" applyFont="1" applyFill="1" applyBorder="1" applyAlignment="1">
      <alignment horizontal="left"/>
    </xf>
    <xf numFmtId="0" fontId="7" fillId="0" borderId="4" xfId="0" applyFont="1" applyBorder="1"/>
    <xf numFmtId="3" fontId="3" fillId="0" borderId="5" xfId="0" applyNumberFormat="1" applyFont="1" applyBorder="1" applyAlignment="1">
      <alignment horizontal="right"/>
    </xf>
    <xf numFmtId="0" fontId="21" fillId="0" borderId="4" xfId="0" applyFont="1" applyBorder="1" applyAlignment="1">
      <alignment horizontal="left"/>
    </xf>
    <xf numFmtId="3" fontId="21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42" fillId="0" borderId="0" xfId="0" applyFont="1"/>
    <xf numFmtId="0" fontId="38" fillId="0" borderId="11" xfId="3" quotePrefix="1" applyFont="1"/>
    <xf numFmtId="3" fontId="3" fillId="2" borderId="11" xfId="0" applyNumberFormat="1" applyFont="1" applyFill="1" applyBorder="1"/>
    <xf numFmtId="0" fontId="35" fillId="0" borderId="1" xfId="3" applyBorder="1"/>
    <xf numFmtId="17" fontId="0" fillId="0" borderId="1" xfId="0" quotePrefix="1" applyNumberFormat="1" applyBorder="1" applyAlignment="1">
      <alignment horizontal="center"/>
    </xf>
    <xf numFmtId="0" fontId="35" fillId="12" borderId="1" xfId="3" applyFill="1" applyBorder="1" applyAlignment="1">
      <alignment horizontal="center"/>
    </xf>
    <xf numFmtId="0" fontId="35" fillId="0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43" fillId="0" borderId="0" xfId="0" applyFont="1"/>
    <xf numFmtId="0" fontId="43" fillId="0" borderId="10" xfId="0" applyFont="1" applyBorder="1"/>
    <xf numFmtId="0" fontId="44" fillId="0" borderId="1" xfId="0" applyFont="1" applyBorder="1"/>
    <xf numFmtId="3" fontId="44" fillId="0" borderId="1" xfId="0" applyNumberFormat="1" applyFont="1" applyBorder="1"/>
    <xf numFmtId="0" fontId="12" fillId="2" borderId="11" xfId="0" quotePrefix="1" applyFont="1" applyFill="1" applyBorder="1"/>
    <xf numFmtId="0" fontId="3" fillId="2" borderId="11" xfId="0" quotePrefix="1" applyFont="1" applyFill="1" applyBorder="1"/>
    <xf numFmtId="0" fontId="45" fillId="2" borderId="11" xfId="0" applyFont="1" applyFill="1" applyBorder="1"/>
    <xf numFmtId="0" fontId="46" fillId="0" borderId="0" xfId="0" applyFont="1"/>
    <xf numFmtId="0" fontId="47" fillId="0" borderId="0" xfId="0" applyFont="1"/>
    <xf numFmtId="3" fontId="7" fillId="0" borderId="0" xfId="0" quotePrefix="1" applyNumberFormat="1" applyFont="1" applyAlignment="1">
      <alignment horizontal="right"/>
    </xf>
    <xf numFmtId="0" fontId="7" fillId="0" borderId="0" xfId="0" quotePrefix="1" applyFont="1" applyAlignment="1">
      <alignment horizontal="right"/>
    </xf>
    <xf numFmtId="0" fontId="49" fillId="2" borderId="0" xfId="0" applyFont="1" applyFill="1"/>
    <xf numFmtId="0" fontId="50" fillId="0" borderId="0" xfId="0" applyFont="1"/>
    <xf numFmtId="0" fontId="51" fillId="0" borderId="0" xfId="0" applyFont="1"/>
    <xf numFmtId="0" fontId="44" fillId="0" borderId="0" xfId="0" applyFont="1"/>
    <xf numFmtId="0" fontId="32" fillId="0" borderId="3" xfId="0" applyFont="1" applyBorder="1"/>
    <xf numFmtId="0" fontId="32" fillId="0" borderId="5" xfId="0" applyFont="1" applyBorder="1"/>
    <xf numFmtId="0" fontId="6" fillId="5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11" fillId="3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8" borderId="5" xfId="0" applyFont="1" applyFill="1" applyBorder="1"/>
    <xf numFmtId="0" fontId="6" fillId="9" borderId="3" xfId="0" applyFont="1" applyFill="1" applyBorder="1" applyAlignment="1">
      <alignment horizontal="center"/>
    </xf>
    <xf numFmtId="0" fontId="5" fillId="10" borderId="4" xfId="0" applyFont="1" applyFill="1" applyBorder="1"/>
    <xf numFmtId="0" fontId="5" fillId="10" borderId="5" xfId="0" applyFont="1" applyFill="1" applyBorder="1"/>
    <xf numFmtId="0" fontId="8" fillId="0" borderId="3" xfId="0" applyFont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8" fillId="4" borderId="7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center"/>
    </xf>
    <xf numFmtId="0" fontId="5" fillId="8" borderId="6" xfId="0" applyFont="1" applyFill="1" applyBorder="1"/>
    <xf numFmtId="0" fontId="3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13" fillId="8" borderId="0" xfId="0" applyFont="1" applyFill="1" applyAlignment="1">
      <alignment horizontal="center"/>
    </xf>
    <xf numFmtId="0" fontId="0" fillId="8" borderId="0" xfId="0" applyFill="1"/>
    <xf numFmtId="0" fontId="6" fillId="10" borderId="7" xfId="0" applyFont="1" applyFill="1" applyBorder="1" applyAlignment="1">
      <alignment horizontal="left"/>
    </xf>
    <xf numFmtId="0" fontId="5" fillId="10" borderId="8" xfId="0" applyFont="1" applyFill="1" applyBorder="1"/>
    <xf numFmtId="0" fontId="5" fillId="10" borderId="9" xfId="0" applyFont="1" applyFill="1" applyBorder="1"/>
    <xf numFmtId="0" fontId="7" fillId="0" borderId="3" xfId="0" applyFont="1" applyBorder="1" applyAlignment="1">
      <alignment horizontal="left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8" fillId="11" borderId="3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8" fillId="11" borderId="5" xfId="0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18" fillId="8" borderId="6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left" vertical="top"/>
    </xf>
    <xf numFmtId="0" fontId="23" fillId="0" borderId="3" xfId="0" applyFont="1" applyBorder="1" applyAlignment="1">
      <alignment horizontal="center"/>
    </xf>
    <xf numFmtId="0" fontId="20" fillId="10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19" fillId="10" borderId="3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37" fillId="0" borderId="11" xfId="3" applyFont="1" applyAlignment="1">
      <alignment horizontal="center"/>
    </xf>
  </cellXfs>
  <cellStyles count="4">
    <cellStyle name="Komma" xfId="1" builtinId="3"/>
    <cellStyle name="Normal" xfId="0" builtinId="0"/>
    <cellStyle name="Normal 2" xfId="2" xr:uid="{8762EBC4-F1A6-4C19-BA7D-F2BE0B209846}"/>
    <cellStyle name="Normal 3" xfId="3" xr:uid="{DF229103-AD5A-4B2E-A014-0678B2CE1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kolaj Nedovic Larsen" id="{2E9562C0-A248-42BB-BED2-3F3B19FA0B62}" userId="S::NNL@danskidraet.dk::1a8effda-2352-4e29-9c0e-7fba0ba481d6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2-11-23T14:47:39.25" personId="{2E9562C0-A248-42BB-BED2-3F3B19FA0B62}" id="{9602B4C9-7F70-4DD6-AA51-78FE85284890}">
    <text>Mere fokus på internationalt arbejde / grøn omstilling, digitalisering på tværs af landegrænser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topLeftCell="B1" workbookViewId="0">
      <selection activeCell="G18" sqref="G18"/>
    </sheetView>
  </sheetViews>
  <sheetFormatPr defaultColWidth="14.453125" defaultRowHeight="12.5"/>
  <cols>
    <col min="1" max="1" width="8.54296875" hidden="1" customWidth="1"/>
    <col min="2" max="2" width="31" customWidth="1"/>
    <col min="3" max="3" width="10.26953125" customWidth="1"/>
    <col min="4" max="4" width="12.26953125" customWidth="1"/>
    <col min="5" max="5" width="15.453125" customWidth="1"/>
    <col min="6" max="6" width="20" customWidth="1"/>
    <col min="7" max="7" width="12.453125" customWidth="1"/>
    <col min="8" max="23" width="9.1796875" customWidth="1"/>
  </cols>
  <sheetData>
    <row r="1" spans="1:25" ht="13.5">
      <c r="A1" s="1"/>
      <c r="B1" s="98"/>
      <c r="C1" s="98"/>
      <c r="D1" s="98"/>
      <c r="E1" s="99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  <c r="Y1" s="1"/>
    </row>
    <row r="2" spans="1:25" ht="19.5">
      <c r="A2" s="1"/>
      <c r="B2" s="152" t="s">
        <v>0</v>
      </c>
      <c r="C2" s="153"/>
      <c r="D2" s="153"/>
      <c r="E2" s="153"/>
      <c r="F2" s="154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"/>
      <c r="Y2" s="1"/>
    </row>
    <row r="3" spans="1:25" ht="15">
      <c r="A3" s="1"/>
      <c r="B3" s="155" t="s">
        <v>1</v>
      </c>
      <c r="C3" s="156"/>
      <c r="D3" s="156"/>
      <c r="E3" s="156"/>
      <c r="F3" s="15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"/>
      <c r="Y3" s="1"/>
    </row>
    <row r="4" spans="1:25" ht="14">
      <c r="A4" s="2">
        <v>11010</v>
      </c>
      <c r="B4" s="158" t="s">
        <v>2</v>
      </c>
      <c r="C4" s="150"/>
      <c r="D4" s="3">
        <v>60</v>
      </c>
      <c r="E4" s="3">
        <v>1450</v>
      </c>
      <c r="F4" s="4">
        <f>SUM(D4*E4*12)</f>
        <v>1044000</v>
      </c>
      <c r="G4" s="136" t="s">
        <v>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"/>
      <c r="Y4" s="1"/>
    </row>
    <row r="5" spans="1:25" ht="14">
      <c r="A5" s="2">
        <v>11020</v>
      </c>
      <c r="B5" s="158" t="s">
        <v>4</v>
      </c>
      <c r="C5" s="150"/>
      <c r="D5" s="3">
        <v>0</v>
      </c>
      <c r="E5" s="3">
        <f>SUM('Trappemodel 2023'!E20)</f>
        <v>1700</v>
      </c>
      <c r="F5" s="4">
        <f>SUM('Trappemodel 2023'!H20)</f>
        <v>460145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1"/>
      <c r="Y5" s="1"/>
    </row>
    <row r="6" spans="1:25" ht="14">
      <c r="A6" s="2">
        <v>11030</v>
      </c>
      <c r="B6" s="158" t="s">
        <v>5</v>
      </c>
      <c r="C6" s="150"/>
      <c r="D6" s="3">
        <v>210</v>
      </c>
      <c r="E6" s="3">
        <v>1700</v>
      </c>
      <c r="F6" s="4">
        <f t="shared" ref="F6" si="0">SUM(D6*E6)</f>
        <v>357000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1"/>
      <c r="Y6" s="1"/>
    </row>
    <row r="7" spans="1:25" ht="14">
      <c r="A7" s="101">
        <v>11050</v>
      </c>
      <c r="B7" s="158" t="s">
        <v>6</v>
      </c>
      <c r="C7" s="149"/>
      <c r="D7" s="149"/>
      <c r="E7" s="150"/>
      <c r="F7" s="4">
        <v>1513000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1"/>
      <c r="Y7" s="1"/>
    </row>
    <row r="8" spans="1:25" ht="14">
      <c r="A8" s="101">
        <v>11090</v>
      </c>
      <c r="B8" s="158" t="s">
        <v>7</v>
      </c>
      <c r="C8" s="149"/>
      <c r="D8" s="149"/>
      <c r="E8" s="150"/>
      <c r="F8" s="4">
        <v>150000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"/>
      <c r="Y8" s="1"/>
    </row>
    <row r="9" spans="1:25" ht="14">
      <c r="A9" s="2"/>
      <c r="B9" s="159" t="s">
        <v>8</v>
      </c>
      <c r="C9" s="149"/>
      <c r="D9" s="149"/>
      <c r="E9" s="150"/>
      <c r="F9" s="5">
        <f>SUM(F4:F8)</f>
        <v>3524145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1"/>
      <c r="Y9" s="1"/>
    </row>
    <row r="10" spans="1:25" ht="15">
      <c r="A10" s="2"/>
      <c r="B10" s="160" t="s">
        <v>9</v>
      </c>
      <c r="C10" s="161"/>
      <c r="D10" s="161"/>
      <c r="E10" s="161"/>
      <c r="F10" s="162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1"/>
      <c r="Y10" s="1"/>
    </row>
    <row r="11" spans="1:25" ht="14">
      <c r="A11" s="2"/>
      <c r="B11" s="102" t="s">
        <v>10</v>
      </c>
      <c r="C11" s="103"/>
      <c r="D11" s="103"/>
      <c r="E11" s="104"/>
      <c r="F11" s="6">
        <f>SUM('Best.-Adm.'!C11)</f>
        <v>1745000</v>
      </c>
      <c r="G11" s="125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1"/>
      <c r="Y11" s="1"/>
    </row>
    <row r="12" spans="1:25" ht="14">
      <c r="A12" s="2">
        <v>26000</v>
      </c>
      <c r="B12" s="102" t="s">
        <v>11</v>
      </c>
      <c r="C12" s="103"/>
      <c r="D12" s="103"/>
      <c r="E12" s="104"/>
      <c r="F12" s="6">
        <f>SUM('Best.-Adm.'!C33)</f>
        <v>150044</v>
      </c>
      <c r="G12" s="125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"/>
      <c r="Y12" s="1"/>
    </row>
    <row r="13" spans="1:25" ht="14">
      <c r="A13" s="2">
        <v>27000</v>
      </c>
      <c r="B13" s="102" t="s">
        <v>12</v>
      </c>
      <c r="C13" s="103"/>
      <c r="D13" s="103"/>
      <c r="E13" s="104"/>
      <c r="F13" s="6">
        <f>SUM('Best.-Adm.'!C42)</f>
        <v>20000</v>
      </c>
      <c r="G13" s="125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"/>
      <c r="Y13" s="1"/>
    </row>
    <row r="14" spans="1:25" ht="14">
      <c r="A14" s="101">
        <v>21100</v>
      </c>
      <c r="B14" s="102" t="s">
        <v>13</v>
      </c>
      <c r="C14" s="103"/>
      <c r="D14" s="103"/>
      <c r="E14" s="104"/>
      <c r="F14" s="6">
        <f>SUM('Best.-Adm.'!C38)</f>
        <v>30000</v>
      </c>
      <c r="G14" s="125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"/>
      <c r="Y14" s="1"/>
    </row>
    <row r="15" spans="1:25" ht="14">
      <c r="A15" s="101">
        <v>29000</v>
      </c>
      <c r="B15" s="102" t="s">
        <v>14</v>
      </c>
      <c r="C15" s="103"/>
      <c r="D15" s="103"/>
      <c r="E15" s="104"/>
      <c r="F15" s="6">
        <f>SUM('Best.-Adm.'!C19)</f>
        <v>190000</v>
      </c>
      <c r="G15" s="125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1"/>
      <c r="Y15" s="1"/>
    </row>
    <row r="16" spans="1:25" ht="14">
      <c r="A16" s="101">
        <v>29100</v>
      </c>
      <c r="B16" s="102" t="s">
        <v>15</v>
      </c>
      <c r="C16" s="103"/>
      <c r="D16" s="103"/>
      <c r="E16" s="104"/>
      <c r="F16" s="6">
        <f>SUM('Best.-Adm.'!C23)</f>
        <v>45000</v>
      </c>
      <c r="G16" s="125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1"/>
      <c r="Y16" s="1"/>
    </row>
    <row r="17" spans="1:25" ht="14">
      <c r="A17" s="101">
        <v>30000</v>
      </c>
      <c r="B17" s="163" t="s">
        <v>16</v>
      </c>
      <c r="C17" s="161"/>
      <c r="D17" s="161"/>
      <c r="E17" s="104"/>
      <c r="F17" s="6">
        <f>SUM('Best.-Adm.'!C27)</f>
        <v>60000</v>
      </c>
      <c r="G17" s="125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"/>
      <c r="Y17" s="1"/>
    </row>
    <row r="18" spans="1:25" ht="14">
      <c r="A18" s="1"/>
      <c r="B18" s="7" t="s">
        <v>17</v>
      </c>
      <c r="C18" s="8"/>
      <c r="D18" s="8"/>
      <c r="E18" s="9"/>
      <c r="F18" s="4">
        <f>SUM(SU!F48)</f>
        <v>735000</v>
      </c>
      <c r="G18" s="125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"/>
      <c r="Y18" s="1"/>
    </row>
    <row r="19" spans="1:25" ht="14">
      <c r="A19" s="1"/>
      <c r="B19" s="7" t="s">
        <v>18</v>
      </c>
      <c r="C19" s="8"/>
      <c r="D19" s="8"/>
      <c r="E19" s="10"/>
      <c r="F19" s="11">
        <f>SUM(AU!D8)</f>
        <v>385000</v>
      </c>
      <c r="G19" s="125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1"/>
      <c r="Y19" s="1"/>
    </row>
    <row r="20" spans="1:25" ht="14">
      <c r="A20" s="1"/>
      <c r="B20" s="7" t="s">
        <v>19</v>
      </c>
      <c r="C20" s="8"/>
      <c r="D20" s="8"/>
      <c r="E20" s="12"/>
      <c r="F20" s="105">
        <f>Dommere!E9</f>
        <v>35000</v>
      </c>
      <c r="G20" s="125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1"/>
      <c r="Y20" s="1"/>
    </row>
    <row r="21" spans="1:25" ht="14">
      <c r="A21" s="1"/>
      <c r="B21" s="13" t="s">
        <v>20</v>
      </c>
      <c r="C21" s="14"/>
      <c r="D21" s="14"/>
      <c r="E21" s="15"/>
      <c r="F21" s="16">
        <f>'Ø-Udvalg'!D22</f>
        <v>211000</v>
      </c>
      <c r="G21" s="125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1"/>
      <c r="Y21" s="1"/>
    </row>
    <row r="22" spans="1:25" ht="15">
      <c r="A22" s="1"/>
      <c r="B22" s="164" t="s">
        <v>21</v>
      </c>
      <c r="C22" s="149"/>
      <c r="D22" s="149"/>
      <c r="E22" s="150"/>
      <c r="F22" s="17">
        <f>SUM(F11:F17)+F18+F19+F20+F21</f>
        <v>3606044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1"/>
      <c r="Y22" s="1"/>
    </row>
    <row r="23" spans="1:25" ht="15">
      <c r="A23" s="1"/>
      <c r="B23" s="148" t="s">
        <v>22</v>
      </c>
      <c r="C23" s="149"/>
      <c r="D23" s="149"/>
      <c r="E23" s="150"/>
      <c r="F23" s="18">
        <f>SUM(F9-F22)</f>
        <v>-81899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1"/>
      <c r="Y23" s="1"/>
    </row>
    <row r="24" spans="1:25" ht="15">
      <c r="A24" s="1"/>
      <c r="B24" s="148" t="s">
        <v>23</v>
      </c>
      <c r="C24" s="149"/>
      <c r="D24" s="149"/>
      <c r="E24" s="150"/>
      <c r="F24" s="18">
        <v>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1"/>
      <c r="Y24" s="1"/>
    </row>
    <row r="25" spans="1:25" ht="15">
      <c r="A25" s="1"/>
      <c r="B25" s="151" t="s">
        <v>24</v>
      </c>
      <c r="C25" s="149"/>
      <c r="D25" s="149"/>
      <c r="E25" s="150"/>
      <c r="F25" s="19">
        <f>SUM(F23+F24)</f>
        <v>-81899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1"/>
      <c r="Y25" s="1"/>
    </row>
    <row r="26" spans="1:25" ht="13.5">
      <c r="A26" s="1"/>
      <c r="B26" s="98"/>
      <c r="C26" s="98"/>
      <c r="D26" s="98"/>
      <c r="E26" s="99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"/>
      <c r="Y26" s="1"/>
    </row>
    <row r="27" spans="1:25" ht="13.5">
      <c r="A27" s="1"/>
      <c r="B27" s="98"/>
      <c r="C27" s="98"/>
      <c r="D27" s="98"/>
      <c r="E27" s="99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1"/>
      <c r="Y27" s="1"/>
    </row>
    <row r="28" spans="1:25" ht="13.5">
      <c r="A28" s="1"/>
      <c r="B28" s="98"/>
      <c r="C28" s="98"/>
      <c r="D28" s="98"/>
      <c r="E28" s="99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"/>
      <c r="Y28" s="1"/>
    </row>
    <row r="29" spans="1:25" ht="13.5">
      <c r="A29" s="1"/>
      <c r="B29" s="98"/>
      <c r="C29" s="98"/>
      <c r="D29" s="98"/>
      <c r="E29" s="99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1"/>
      <c r="Y29" s="1"/>
    </row>
    <row r="30" spans="1:25" ht="13.5">
      <c r="A30" s="1"/>
      <c r="B30" s="98"/>
      <c r="C30" s="98"/>
      <c r="D30" s="98"/>
      <c r="E30" s="99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"/>
      <c r="Y30" s="1"/>
    </row>
    <row r="31" spans="1:25" ht="13.5">
      <c r="A31" s="1"/>
      <c r="B31" s="98"/>
      <c r="C31" s="98"/>
      <c r="D31" s="98"/>
      <c r="E31" s="99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"/>
      <c r="Y31" s="1"/>
    </row>
    <row r="32" spans="1:25" ht="13.5">
      <c r="A32" s="1"/>
      <c r="B32" s="98"/>
      <c r="C32" s="98"/>
      <c r="D32" s="98"/>
      <c r="E32" s="99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"/>
      <c r="Y32" s="1"/>
    </row>
    <row r="33" spans="1:25" ht="13.5">
      <c r="A33" s="1"/>
      <c r="B33" s="98"/>
      <c r="C33" s="98"/>
      <c r="D33" s="98"/>
      <c r="E33" s="99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"/>
      <c r="Y33" s="1"/>
    </row>
    <row r="34" spans="1:25" ht="13.5">
      <c r="A34" s="1"/>
      <c r="B34" s="98"/>
      <c r="C34" s="98"/>
      <c r="D34" s="98"/>
      <c r="E34" s="9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"/>
      <c r="Y34" s="1"/>
    </row>
    <row r="35" spans="1:25" ht="13.5">
      <c r="A35" s="1"/>
      <c r="B35" s="98"/>
      <c r="C35" s="98"/>
      <c r="D35" s="98"/>
      <c r="E35" s="99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"/>
      <c r="Y35" s="1"/>
    </row>
    <row r="36" spans="1:25" ht="13.5">
      <c r="A36" s="1"/>
      <c r="B36" s="98"/>
      <c r="C36" s="98"/>
      <c r="D36" s="98"/>
      <c r="E36" s="99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"/>
      <c r="Y36" s="1"/>
    </row>
    <row r="37" spans="1:25" ht="13.5">
      <c r="A37" s="1"/>
      <c r="B37" s="98"/>
      <c r="C37" s="98"/>
      <c r="D37" s="98"/>
      <c r="E37" s="99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"/>
      <c r="Y37" s="1"/>
    </row>
    <row r="38" spans="1:25" ht="13.5">
      <c r="A38" s="1"/>
      <c r="B38" s="98"/>
      <c r="C38" s="98"/>
      <c r="D38" s="98"/>
      <c r="E38" s="99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"/>
      <c r="Y38" s="1"/>
    </row>
    <row r="39" spans="1:25" ht="13.5">
      <c r="A39" s="1"/>
      <c r="B39" s="98"/>
      <c r="C39" s="98"/>
      <c r="D39" s="98"/>
      <c r="E39" s="99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"/>
      <c r="Y39" s="1"/>
    </row>
    <row r="40" spans="1:25" ht="13.5">
      <c r="A40" s="1"/>
      <c r="B40" s="98"/>
      <c r="C40" s="98"/>
      <c r="D40" s="98"/>
      <c r="E40" s="99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1"/>
      <c r="Y40" s="1"/>
    </row>
    <row r="41" spans="1:25" ht="13.5">
      <c r="A41" s="1"/>
      <c r="B41" s="98"/>
      <c r="C41" s="98"/>
      <c r="D41" s="98"/>
      <c r="E41" s="99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"/>
      <c r="Y41" s="1"/>
    </row>
    <row r="42" spans="1:25" ht="13.5">
      <c r="A42" s="1"/>
      <c r="B42" s="98"/>
      <c r="C42" s="98"/>
      <c r="D42" s="98"/>
      <c r="E42" s="99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1"/>
      <c r="Y42" s="1"/>
    </row>
    <row r="43" spans="1:25" ht="13.5">
      <c r="A43" s="1"/>
      <c r="B43" s="98"/>
      <c r="C43" s="98"/>
      <c r="D43" s="98"/>
      <c r="E43" s="99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"/>
      <c r="Y43" s="1"/>
    </row>
    <row r="44" spans="1:25" ht="13.5">
      <c r="A44" s="1"/>
      <c r="B44" s="98"/>
      <c r="C44" s="98"/>
      <c r="D44" s="98"/>
      <c r="E44" s="99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"/>
      <c r="Y44" s="1"/>
    </row>
    <row r="45" spans="1:25" ht="13.5">
      <c r="A45" s="1"/>
      <c r="B45" s="98"/>
      <c r="C45" s="98"/>
      <c r="D45" s="98"/>
      <c r="E45" s="99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"/>
      <c r="Y45" s="1"/>
    </row>
    <row r="46" spans="1:25" ht="13.5">
      <c r="A46" s="1"/>
      <c r="B46" s="98"/>
      <c r="C46" s="98"/>
      <c r="D46" s="98"/>
      <c r="E46" s="99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"/>
      <c r="Y46" s="1"/>
    </row>
    <row r="47" spans="1:25" ht="13.5">
      <c r="A47" s="1"/>
      <c r="B47" s="98"/>
      <c r="C47" s="98"/>
      <c r="D47" s="98"/>
      <c r="E47" s="99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"/>
      <c r="Y47" s="1"/>
    </row>
    <row r="48" spans="1:25" ht="13.5">
      <c r="A48" s="1"/>
      <c r="B48" s="98"/>
      <c r="C48" s="98"/>
      <c r="D48" s="98"/>
      <c r="E48" s="99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"/>
      <c r="Y48" s="1"/>
    </row>
    <row r="49" spans="1:25" ht="13.5">
      <c r="A49" s="1"/>
      <c r="B49" s="98"/>
      <c r="C49" s="98"/>
      <c r="D49" s="98"/>
      <c r="E49" s="99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"/>
      <c r="Y49" s="1"/>
    </row>
    <row r="50" spans="1:25" ht="13.5">
      <c r="A50" s="1"/>
      <c r="B50" s="98"/>
      <c r="C50" s="98"/>
      <c r="D50" s="98"/>
      <c r="E50" s="99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"/>
      <c r="Y50" s="1"/>
    </row>
    <row r="51" spans="1:25" ht="13.5">
      <c r="A51" s="1"/>
      <c r="B51" s="98"/>
      <c r="C51" s="98"/>
      <c r="D51" s="98"/>
      <c r="E51" s="99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"/>
      <c r="Y51" s="1"/>
    </row>
    <row r="52" spans="1:25" ht="13.5">
      <c r="A52" s="1"/>
      <c r="B52" s="98"/>
      <c r="C52" s="98"/>
      <c r="D52" s="98"/>
      <c r="E52" s="99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"/>
      <c r="Y52" s="1"/>
    </row>
    <row r="53" spans="1:25" ht="13.5">
      <c r="A53" s="1"/>
      <c r="B53" s="98"/>
      <c r="C53" s="98"/>
      <c r="D53" s="98"/>
      <c r="E53" s="99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"/>
      <c r="Y53" s="1"/>
    </row>
    <row r="54" spans="1:25" ht="13.5">
      <c r="A54" s="1"/>
      <c r="B54" s="98"/>
      <c r="C54" s="98"/>
      <c r="D54" s="98"/>
      <c r="E54" s="99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"/>
      <c r="Y54" s="1"/>
    </row>
    <row r="55" spans="1:25" ht="13.5">
      <c r="A55" s="1"/>
      <c r="B55" s="98"/>
      <c r="C55" s="98"/>
      <c r="D55" s="98"/>
      <c r="E55" s="99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"/>
      <c r="Y55" s="1"/>
    </row>
    <row r="56" spans="1:25" ht="13.5">
      <c r="A56" s="1"/>
      <c r="B56" s="98"/>
      <c r="C56" s="98"/>
      <c r="D56" s="98"/>
      <c r="E56" s="99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"/>
      <c r="Y56" s="1"/>
    </row>
    <row r="57" spans="1:25" ht="13.5">
      <c r="A57" s="1"/>
      <c r="B57" s="98"/>
      <c r="C57" s="98"/>
      <c r="D57" s="98"/>
      <c r="E57" s="99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1"/>
      <c r="Y57" s="1"/>
    </row>
    <row r="58" spans="1:25" ht="13.5">
      <c r="A58" s="1"/>
      <c r="B58" s="98"/>
      <c r="C58" s="98"/>
      <c r="D58" s="98"/>
      <c r="E58" s="99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1"/>
      <c r="Y58" s="1"/>
    </row>
    <row r="59" spans="1:25" ht="13.5">
      <c r="A59" s="1"/>
      <c r="B59" s="98"/>
      <c r="C59" s="98"/>
      <c r="D59" s="98"/>
      <c r="E59" s="99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1"/>
      <c r="Y59" s="1"/>
    </row>
    <row r="60" spans="1:25" ht="13.5">
      <c r="A60" s="1"/>
      <c r="B60" s="98"/>
      <c r="C60" s="98"/>
      <c r="D60" s="98"/>
      <c r="E60" s="99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1"/>
      <c r="Y60" s="1"/>
    </row>
    <row r="61" spans="1:25" ht="13.5">
      <c r="A61" s="1"/>
      <c r="B61" s="98"/>
      <c r="C61" s="98"/>
      <c r="D61" s="98"/>
      <c r="E61" s="99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"/>
      <c r="Y61" s="1"/>
    </row>
    <row r="62" spans="1:25" ht="13.5">
      <c r="A62" s="1"/>
      <c r="B62" s="98"/>
      <c r="C62" s="98"/>
      <c r="D62" s="98"/>
      <c r="E62" s="99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1"/>
      <c r="Y62" s="1"/>
    </row>
    <row r="63" spans="1:25" ht="13.5">
      <c r="A63" s="1"/>
      <c r="B63" s="98"/>
      <c r="C63" s="98"/>
      <c r="D63" s="98"/>
      <c r="E63" s="99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"/>
      <c r="Y63" s="1"/>
    </row>
    <row r="64" spans="1:25" ht="13.5">
      <c r="A64" s="1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1"/>
      <c r="Y64" s="1"/>
    </row>
    <row r="65" spans="1:25" ht="13.5">
      <c r="A65" s="1"/>
      <c r="B65" s="98"/>
      <c r="C65" s="98"/>
      <c r="D65" s="98"/>
      <c r="E65" s="99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"/>
      <c r="Y65" s="1"/>
    </row>
    <row r="66" spans="1:25" ht="13.5">
      <c r="A66" s="1"/>
      <c r="B66" s="98"/>
      <c r="C66" s="98"/>
      <c r="D66" s="98"/>
      <c r="E66" s="99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"/>
      <c r="Y66" s="1"/>
    </row>
    <row r="67" spans="1:25" ht="13.5">
      <c r="A67" s="1"/>
      <c r="B67" s="98"/>
      <c r="C67" s="98"/>
      <c r="D67" s="98"/>
      <c r="E67" s="99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"/>
      <c r="Y67" s="1"/>
    </row>
    <row r="68" spans="1:25" ht="13.5">
      <c r="A68" s="1"/>
      <c r="B68" s="98"/>
      <c r="C68" s="98"/>
      <c r="D68" s="98"/>
      <c r="E68" s="99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1"/>
      <c r="Y68" s="1"/>
    </row>
    <row r="69" spans="1:25" ht="13.5">
      <c r="A69" s="1"/>
      <c r="B69" s="98"/>
      <c r="C69" s="98"/>
      <c r="D69" s="98"/>
      <c r="E69" s="99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"/>
      <c r="Y69" s="1"/>
    </row>
    <row r="70" spans="1:25" ht="13.5">
      <c r="A70" s="1"/>
      <c r="B70" s="98"/>
      <c r="C70" s="98"/>
      <c r="D70" s="98"/>
      <c r="E70" s="99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1"/>
      <c r="Y70" s="1"/>
    </row>
    <row r="71" spans="1:25" ht="13.5">
      <c r="A71" s="1"/>
      <c r="B71" s="98"/>
      <c r="C71" s="98"/>
      <c r="D71" s="98"/>
      <c r="E71" s="99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"/>
      <c r="Y71" s="1"/>
    </row>
    <row r="72" spans="1:25" ht="13.5">
      <c r="A72" s="1"/>
      <c r="B72" s="98"/>
      <c r="C72" s="98"/>
      <c r="D72" s="98"/>
      <c r="E72" s="99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"/>
      <c r="Y72" s="1"/>
    </row>
    <row r="73" spans="1:25" ht="13.5">
      <c r="A73" s="1"/>
      <c r="B73" s="98"/>
      <c r="C73" s="98"/>
      <c r="D73" s="98"/>
      <c r="E73" s="99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"/>
      <c r="Y73" s="1"/>
    </row>
    <row r="74" spans="1:25" ht="13.5">
      <c r="A74" s="1"/>
      <c r="B74" s="98"/>
      <c r="C74" s="98"/>
      <c r="D74" s="98"/>
      <c r="E74" s="99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"/>
      <c r="Y74" s="1"/>
    </row>
    <row r="75" spans="1:25" ht="13.5">
      <c r="A75" s="1"/>
      <c r="B75" s="98"/>
      <c r="C75" s="98"/>
      <c r="D75" s="98"/>
      <c r="E75" s="99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1"/>
      <c r="Y75" s="1"/>
    </row>
    <row r="76" spans="1:25" ht="13.5">
      <c r="A76" s="1"/>
      <c r="B76" s="98"/>
      <c r="C76" s="98"/>
      <c r="D76" s="98"/>
      <c r="E76" s="99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</row>
    <row r="77" spans="1:25" ht="13.5">
      <c r="A77" s="1"/>
      <c r="B77" s="98"/>
      <c r="C77" s="98"/>
      <c r="D77" s="98"/>
      <c r="E77" s="99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1"/>
      <c r="Y77" s="1"/>
    </row>
    <row r="78" spans="1:25" ht="13.5">
      <c r="A78" s="1"/>
      <c r="B78" s="98"/>
      <c r="C78" s="98"/>
      <c r="D78" s="98"/>
      <c r="E78" s="99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1"/>
      <c r="Y78" s="1"/>
    </row>
    <row r="79" spans="1:25" ht="13.5">
      <c r="A79" s="1"/>
      <c r="B79" s="98"/>
      <c r="C79" s="98"/>
      <c r="D79" s="98"/>
      <c r="E79" s="99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1"/>
      <c r="Y79" s="1"/>
    </row>
    <row r="80" spans="1:25" ht="13.5">
      <c r="A80" s="1"/>
      <c r="B80" s="98"/>
      <c r="C80" s="98"/>
      <c r="D80" s="98"/>
      <c r="E80" s="99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1"/>
      <c r="Y80" s="1"/>
    </row>
    <row r="81" spans="1:25" ht="13.5">
      <c r="A81" s="1"/>
      <c r="B81" s="98"/>
      <c r="C81" s="98"/>
      <c r="D81" s="98"/>
      <c r="E81" s="99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1"/>
      <c r="Y81" s="1"/>
    </row>
    <row r="82" spans="1:25" ht="13.5">
      <c r="A82" s="1"/>
      <c r="B82" s="98"/>
      <c r="C82" s="98"/>
      <c r="D82" s="98"/>
      <c r="E82" s="99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1"/>
      <c r="Y82" s="1"/>
    </row>
    <row r="83" spans="1:25" ht="13.5">
      <c r="A83" s="1"/>
      <c r="B83" s="98"/>
      <c r="C83" s="98"/>
      <c r="D83" s="98"/>
      <c r="E83" s="99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"/>
      <c r="Y83" s="1"/>
    </row>
    <row r="84" spans="1:25" ht="13.5">
      <c r="A84" s="1"/>
      <c r="B84" s="98"/>
      <c r="C84" s="98"/>
      <c r="D84" s="98"/>
      <c r="E84" s="99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1"/>
      <c r="Y84" s="1"/>
    </row>
    <row r="85" spans="1:25" ht="13.5">
      <c r="A85" s="1"/>
      <c r="B85" s="98"/>
      <c r="C85" s="98"/>
      <c r="D85" s="98"/>
      <c r="E85" s="99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1"/>
      <c r="Y85" s="1"/>
    </row>
    <row r="86" spans="1:25" ht="13.5">
      <c r="A86" s="1"/>
      <c r="B86" s="98"/>
      <c r="C86" s="98"/>
      <c r="D86" s="98"/>
      <c r="E86" s="99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1"/>
      <c r="Y86" s="1"/>
    </row>
    <row r="87" spans="1:25" ht="13.5">
      <c r="A87" s="1"/>
      <c r="B87" s="98"/>
      <c r="C87" s="98"/>
      <c r="D87" s="98"/>
      <c r="E87" s="99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</row>
    <row r="88" spans="1:25" ht="13.5">
      <c r="A88" s="1"/>
      <c r="B88" s="98"/>
      <c r="C88" s="98"/>
      <c r="D88" s="98"/>
      <c r="E88" s="99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1"/>
      <c r="Y88" s="1"/>
    </row>
    <row r="89" spans="1:25" ht="13.5">
      <c r="A89" s="1"/>
      <c r="B89" s="98"/>
      <c r="C89" s="98"/>
      <c r="D89" s="98"/>
      <c r="E89" s="99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1"/>
      <c r="Y89" s="1"/>
    </row>
    <row r="90" spans="1:25" ht="13.5">
      <c r="A90" s="1"/>
      <c r="B90" s="98"/>
      <c r="C90" s="98"/>
      <c r="D90" s="98"/>
      <c r="E90" s="99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1"/>
      <c r="Y90" s="1"/>
    </row>
    <row r="91" spans="1:25" ht="13.5">
      <c r="A91" s="1"/>
      <c r="B91" s="98"/>
      <c r="C91" s="98"/>
      <c r="D91" s="98"/>
      <c r="E91" s="99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1"/>
      <c r="Y91" s="1"/>
    </row>
    <row r="92" spans="1:25" ht="13.5">
      <c r="A92" s="1"/>
      <c r="B92" s="98"/>
      <c r="C92" s="98"/>
      <c r="D92" s="98"/>
      <c r="E92" s="99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1"/>
      <c r="Y92" s="1"/>
    </row>
    <row r="93" spans="1:25" ht="13.5">
      <c r="A93" s="1"/>
      <c r="B93" s="98"/>
      <c r="C93" s="98"/>
      <c r="D93" s="98"/>
      <c r="E93" s="99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1"/>
      <c r="Y93" s="1"/>
    </row>
    <row r="94" spans="1:25" ht="13.5">
      <c r="A94" s="1"/>
      <c r="B94" s="98"/>
      <c r="C94" s="98"/>
      <c r="D94" s="98"/>
      <c r="E94" s="99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1"/>
      <c r="Y94" s="1"/>
    </row>
    <row r="95" spans="1:25" ht="13.5">
      <c r="A95" s="1"/>
      <c r="B95" s="98"/>
      <c r="C95" s="98"/>
      <c r="D95" s="98"/>
      <c r="E95" s="99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1"/>
      <c r="Y95" s="1"/>
    </row>
    <row r="96" spans="1:25" ht="13.5">
      <c r="A96" s="1"/>
      <c r="B96" s="98"/>
      <c r="C96" s="98"/>
      <c r="D96" s="98"/>
      <c r="E96" s="99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1"/>
      <c r="Y96" s="1"/>
    </row>
    <row r="97" spans="1:25" ht="13.5">
      <c r="A97" s="1"/>
      <c r="B97" s="98"/>
      <c r="C97" s="98"/>
      <c r="D97" s="98"/>
      <c r="E97" s="99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1"/>
      <c r="Y97" s="1"/>
    </row>
    <row r="98" spans="1:25" ht="13.5">
      <c r="A98" s="1"/>
      <c r="B98" s="98"/>
      <c r="C98" s="98"/>
      <c r="D98" s="98"/>
      <c r="E98" s="99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1"/>
      <c r="Y98" s="1"/>
    </row>
    <row r="99" spans="1:25" ht="13.5">
      <c r="A99" s="1"/>
      <c r="B99" s="98"/>
      <c r="C99" s="98"/>
      <c r="D99" s="98"/>
      <c r="E99" s="99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1"/>
      <c r="Y99" s="1"/>
    </row>
    <row r="100" spans="1:25" ht="13.5">
      <c r="A100" s="1"/>
      <c r="B100" s="98"/>
      <c r="C100" s="98"/>
      <c r="D100" s="98"/>
      <c r="E100" s="99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1"/>
      <c r="Y100" s="1"/>
    </row>
    <row r="101" spans="1:25" ht="13.5">
      <c r="A101" s="1"/>
      <c r="B101" s="98"/>
      <c r="C101" s="98"/>
      <c r="D101" s="98"/>
      <c r="E101" s="99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1"/>
      <c r="Y101" s="1"/>
    </row>
    <row r="102" spans="1:25" ht="13.5">
      <c r="A102" s="1"/>
      <c r="B102" s="98"/>
      <c r="C102" s="98"/>
      <c r="D102" s="98"/>
      <c r="E102" s="99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1"/>
      <c r="Y102" s="1"/>
    </row>
    <row r="103" spans="1:25" ht="13.5">
      <c r="A103" s="1"/>
      <c r="B103" s="98"/>
      <c r="C103" s="98"/>
      <c r="D103" s="98"/>
      <c r="E103" s="99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1"/>
      <c r="Y103" s="1"/>
    </row>
    <row r="104" spans="1:25" ht="13.5">
      <c r="A104" s="1"/>
      <c r="B104" s="98"/>
      <c r="C104" s="98"/>
      <c r="D104" s="98"/>
      <c r="E104" s="99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1"/>
      <c r="Y104" s="1"/>
    </row>
    <row r="105" spans="1:25" ht="13.5">
      <c r="A105" s="1"/>
      <c r="B105" s="98"/>
      <c r="C105" s="98"/>
      <c r="D105" s="98"/>
      <c r="E105" s="99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1"/>
      <c r="Y105" s="1"/>
    </row>
    <row r="106" spans="1:25" ht="13.5">
      <c r="A106" s="1"/>
      <c r="B106" s="98"/>
      <c r="C106" s="98"/>
      <c r="D106" s="98"/>
      <c r="E106" s="99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1"/>
      <c r="Y106" s="1"/>
    </row>
    <row r="107" spans="1:25" ht="13.5">
      <c r="A107" s="1"/>
      <c r="B107" s="98"/>
      <c r="C107" s="98"/>
      <c r="D107" s="98"/>
      <c r="E107" s="99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1"/>
      <c r="Y107" s="1"/>
    </row>
    <row r="108" spans="1:25" ht="13.5">
      <c r="A108" s="1"/>
      <c r="B108" s="98"/>
      <c r="C108" s="98"/>
      <c r="D108" s="98"/>
      <c r="E108" s="99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1"/>
      <c r="Y108" s="1"/>
    </row>
    <row r="109" spans="1:25" ht="13.5">
      <c r="A109" s="1"/>
      <c r="B109" s="98"/>
      <c r="C109" s="98"/>
      <c r="D109" s="98"/>
      <c r="E109" s="99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1"/>
      <c r="Y109" s="1"/>
    </row>
    <row r="110" spans="1:25" ht="13.5">
      <c r="A110" s="1"/>
      <c r="B110" s="98"/>
      <c r="C110" s="98"/>
      <c r="D110" s="98"/>
      <c r="E110" s="99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1"/>
      <c r="Y110" s="1"/>
    </row>
    <row r="111" spans="1:25" ht="13.5">
      <c r="A111" s="1"/>
      <c r="B111" s="98"/>
      <c r="C111" s="98"/>
      <c r="D111" s="98"/>
      <c r="E111" s="99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1"/>
      <c r="Y111" s="1"/>
    </row>
    <row r="112" spans="1:25" ht="13.5">
      <c r="A112" s="1"/>
      <c r="B112" s="98"/>
      <c r="C112" s="98"/>
      <c r="D112" s="98"/>
      <c r="E112" s="99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1"/>
      <c r="Y112" s="1"/>
    </row>
    <row r="113" spans="1:25" ht="13.5">
      <c r="A113" s="1"/>
      <c r="B113" s="98"/>
      <c r="C113" s="98"/>
      <c r="D113" s="98"/>
      <c r="E113" s="99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1"/>
      <c r="Y113" s="1"/>
    </row>
    <row r="114" spans="1:25" ht="13.5">
      <c r="A114" s="1"/>
      <c r="B114" s="98"/>
      <c r="C114" s="98"/>
      <c r="D114" s="98"/>
      <c r="E114" s="99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1"/>
      <c r="Y114" s="1"/>
    </row>
    <row r="115" spans="1:25" ht="13.5">
      <c r="A115" s="1"/>
      <c r="B115" s="98"/>
      <c r="C115" s="98"/>
      <c r="D115" s="98"/>
      <c r="E115" s="99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1"/>
      <c r="Y115" s="1"/>
    </row>
    <row r="116" spans="1:25" ht="13.5">
      <c r="A116" s="1"/>
      <c r="B116" s="98"/>
      <c r="C116" s="98"/>
      <c r="D116" s="98"/>
      <c r="E116" s="99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1"/>
      <c r="Y116" s="1"/>
    </row>
    <row r="117" spans="1:25" ht="13.5">
      <c r="A117" s="1"/>
      <c r="B117" s="98"/>
      <c r="C117" s="98"/>
      <c r="D117" s="98"/>
      <c r="E117" s="99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1"/>
      <c r="Y117" s="1"/>
    </row>
    <row r="118" spans="1:25" ht="13.5">
      <c r="A118" s="1"/>
      <c r="B118" s="98"/>
      <c r="C118" s="98"/>
      <c r="D118" s="98"/>
      <c r="E118" s="99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1"/>
      <c r="Y118" s="1"/>
    </row>
    <row r="119" spans="1:25" ht="13.5">
      <c r="A119" s="1"/>
      <c r="B119" s="98"/>
      <c r="C119" s="98"/>
      <c r="D119" s="98"/>
      <c r="E119" s="99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1"/>
      <c r="Y119" s="1"/>
    </row>
    <row r="120" spans="1:25" ht="13.5">
      <c r="A120" s="1"/>
      <c r="B120" s="98"/>
      <c r="C120" s="98"/>
      <c r="D120" s="98"/>
      <c r="E120" s="99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1"/>
      <c r="Y120" s="1"/>
    </row>
    <row r="121" spans="1:25" ht="13.5">
      <c r="A121" s="1"/>
      <c r="B121" s="98"/>
      <c r="C121" s="98"/>
      <c r="D121" s="98"/>
      <c r="E121" s="99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1"/>
      <c r="Y121" s="1"/>
    </row>
    <row r="122" spans="1:25" ht="13.5">
      <c r="A122" s="1"/>
      <c r="B122" s="98"/>
      <c r="C122" s="98"/>
      <c r="D122" s="98"/>
      <c r="E122" s="99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1"/>
      <c r="Y122" s="1"/>
    </row>
    <row r="123" spans="1:25" ht="13.5">
      <c r="A123" s="1"/>
      <c r="B123" s="98"/>
      <c r="C123" s="98"/>
      <c r="D123" s="98"/>
      <c r="E123" s="99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1"/>
      <c r="Y123" s="1"/>
    </row>
    <row r="124" spans="1:25" ht="13.5">
      <c r="A124" s="1"/>
      <c r="B124" s="98"/>
      <c r="C124" s="98"/>
      <c r="D124" s="98"/>
      <c r="E124" s="99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1"/>
      <c r="Y124" s="1"/>
    </row>
    <row r="125" spans="1:25" ht="13.5">
      <c r="A125" s="1"/>
      <c r="B125" s="98"/>
      <c r="C125" s="98"/>
      <c r="D125" s="98"/>
      <c r="E125" s="99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1"/>
      <c r="Y125" s="1"/>
    </row>
    <row r="126" spans="1:25" ht="13.5">
      <c r="A126" s="1"/>
      <c r="B126" s="98"/>
      <c r="C126" s="98"/>
      <c r="D126" s="98"/>
      <c r="E126" s="99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1"/>
      <c r="Y126" s="1"/>
    </row>
    <row r="127" spans="1:25" ht="13.5">
      <c r="A127" s="1"/>
      <c r="B127" s="98"/>
      <c r="C127" s="98"/>
      <c r="D127" s="98"/>
      <c r="E127" s="99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1"/>
      <c r="Y127" s="1"/>
    </row>
    <row r="128" spans="1:25" ht="13.5">
      <c r="A128" s="1"/>
      <c r="B128" s="98"/>
      <c r="C128" s="98"/>
      <c r="D128" s="98"/>
      <c r="E128" s="99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1"/>
      <c r="Y128" s="1"/>
    </row>
    <row r="129" spans="1:25" ht="13.5">
      <c r="A129" s="1"/>
      <c r="B129" s="98"/>
      <c r="C129" s="98"/>
      <c r="D129" s="98"/>
      <c r="E129" s="99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1"/>
      <c r="Y129" s="1"/>
    </row>
    <row r="130" spans="1:25" ht="13.5">
      <c r="A130" s="1"/>
      <c r="B130" s="98"/>
      <c r="C130" s="98"/>
      <c r="D130" s="98"/>
      <c r="E130" s="99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1"/>
      <c r="Y130" s="1"/>
    </row>
    <row r="131" spans="1:25" ht="13.5">
      <c r="A131" s="1"/>
      <c r="B131" s="98"/>
      <c r="C131" s="98"/>
      <c r="D131" s="98"/>
      <c r="E131" s="99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1"/>
      <c r="Y131" s="1"/>
    </row>
    <row r="132" spans="1:25" ht="13.5">
      <c r="A132" s="1"/>
      <c r="B132" s="98"/>
      <c r="C132" s="98"/>
      <c r="D132" s="98"/>
      <c r="E132" s="99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"/>
      <c r="Y132" s="1"/>
    </row>
    <row r="133" spans="1:25" ht="13.5">
      <c r="A133" s="1"/>
      <c r="B133" s="98"/>
      <c r="C133" s="98"/>
      <c r="D133" s="98"/>
      <c r="E133" s="99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1"/>
      <c r="Y133" s="1"/>
    </row>
    <row r="134" spans="1:25" ht="13.5">
      <c r="A134" s="1"/>
      <c r="B134" s="98"/>
      <c r="C134" s="98"/>
      <c r="D134" s="98"/>
      <c r="E134" s="99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1"/>
      <c r="Y134" s="1"/>
    </row>
    <row r="135" spans="1:25" ht="13.5">
      <c r="A135" s="1"/>
      <c r="B135" s="98"/>
      <c r="C135" s="98"/>
      <c r="D135" s="98"/>
      <c r="E135" s="99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1"/>
      <c r="Y135" s="1"/>
    </row>
    <row r="136" spans="1:25" ht="13.5">
      <c r="A136" s="1"/>
      <c r="B136" s="98"/>
      <c r="C136" s="98"/>
      <c r="D136" s="98"/>
      <c r="E136" s="99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1"/>
      <c r="Y136" s="1"/>
    </row>
    <row r="137" spans="1:25" ht="13.5">
      <c r="A137" s="1"/>
      <c r="B137" s="98"/>
      <c r="C137" s="98"/>
      <c r="D137" s="98"/>
      <c r="E137" s="99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1"/>
      <c r="Y137" s="1"/>
    </row>
    <row r="138" spans="1:25" ht="13.5">
      <c r="A138" s="1"/>
      <c r="B138" s="98"/>
      <c r="C138" s="98"/>
      <c r="D138" s="98"/>
      <c r="E138" s="99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1"/>
      <c r="Y138" s="1"/>
    </row>
    <row r="139" spans="1:25" ht="13.5">
      <c r="A139" s="1"/>
      <c r="B139" s="98"/>
      <c r="C139" s="98"/>
      <c r="D139" s="98"/>
      <c r="E139" s="99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1"/>
      <c r="Y139" s="1"/>
    </row>
    <row r="140" spans="1:25" ht="13.5">
      <c r="A140" s="1"/>
      <c r="B140" s="98"/>
      <c r="C140" s="98"/>
      <c r="D140" s="98"/>
      <c r="E140" s="99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1"/>
      <c r="Y140" s="1"/>
    </row>
    <row r="141" spans="1:25" ht="13.5">
      <c r="A141" s="1"/>
      <c r="B141" s="98"/>
      <c r="C141" s="98"/>
      <c r="D141" s="98"/>
      <c r="E141" s="99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1"/>
      <c r="Y141" s="1"/>
    </row>
    <row r="142" spans="1:25" ht="13.5">
      <c r="A142" s="1"/>
      <c r="B142" s="98"/>
      <c r="C142" s="98"/>
      <c r="D142" s="98"/>
      <c r="E142" s="99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1"/>
      <c r="Y142" s="1"/>
    </row>
    <row r="143" spans="1:25" ht="13.5">
      <c r="A143" s="1"/>
      <c r="B143" s="98"/>
      <c r="C143" s="98"/>
      <c r="D143" s="98"/>
      <c r="E143" s="99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1"/>
      <c r="Y143" s="1"/>
    </row>
    <row r="144" spans="1:25" ht="13.5">
      <c r="A144" s="1"/>
      <c r="B144" s="98"/>
      <c r="C144" s="98"/>
      <c r="D144" s="98"/>
      <c r="E144" s="99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1"/>
      <c r="Y144" s="1"/>
    </row>
    <row r="145" spans="1:25" ht="13.5">
      <c r="A145" s="1"/>
      <c r="B145" s="98"/>
      <c r="C145" s="98"/>
      <c r="D145" s="98"/>
      <c r="E145" s="99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1"/>
      <c r="Y145" s="1"/>
    </row>
    <row r="146" spans="1:25" ht="13.5">
      <c r="A146" s="1"/>
      <c r="B146" s="98"/>
      <c r="C146" s="98"/>
      <c r="D146" s="98"/>
      <c r="E146" s="99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1"/>
      <c r="Y146" s="1"/>
    </row>
    <row r="147" spans="1:25" ht="13.5">
      <c r="A147" s="1"/>
      <c r="B147" s="98"/>
      <c r="C147" s="98"/>
      <c r="D147" s="98"/>
      <c r="E147" s="99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1"/>
      <c r="Y147" s="1"/>
    </row>
    <row r="148" spans="1:25" ht="13.5">
      <c r="A148" s="1"/>
      <c r="B148" s="98"/>
      <c r="C148" s="98"/>
      <c r="D148" s="98"/>
      <c r="E148" s="99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1"/>
      <c r="Y148" s="1"/>
    </row>
    <row r="149" spans="1:25" ht="13.5">
      <c r="A149" s="1"/>
      <c r="B149" s="98"/>
      <c r="C149" s="98"/>
      <c r="D149" s="98"/>
      <c r="E149" s="99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1"/>
      <c r="Y149" s="1"/>
    </row>
    <row r="150" spans="1:25" ht="13.5">
      <c r="A150" s="1"/>
      <c r="B150" s="98"/>
      <c r="C150" s="98"/>
      <c r="D150" s="98"/>
      <c r="E150" s="99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1"/>
      <c r="Y150" s="1"/>
    </row>
    <row r="151" spans="1:25" ht="13.5">
      <c r="A151" s="1"/>
      <c r="B151" s="98"/>
      <c r="C151" s="98"/>
      <c r="D151" s="98"/>
      <c r="E151" s="99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1"/>
      <c r="Y151" s="1"/>
    </row>
    <row r="152" spans="1:25" ht="13.5">
      <c r="A152" s="1"/>
      <c r="B152" s="98"/>
      <c r="C152" s="98"/>
      <c r="D152" s="98"/>
      <c r="E152" s="99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1"/>
      <c r="Y152" s="1"/>
    </row>
    <row r="153" spans="1:25" ht="13.5">
      <c r="A153" s="1"/>
      <c r="B153" s="98"/>
      <c r="C153" s="98"/>
      <c r="D153" s="98"/>
      <c r="E153" s="99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1"/>
      <c r="Y153" s="1"/>
    </row>
    <row r="154" spans="1:25" ht="13.5">
      <c r="A154" s="1"/>
      <c r="B154" s="98"/>
      <c r="C154" s="98"/>
      <c r="D154" s="98"/>
      <c r="E154" s="99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1"/>
      <c r="Y154" s="1"/>
    </row>
    <row r="155" spans="1:25" ht="13.5">
      <c r="A155" s="1"/>
      <c r="B155" s="98"/>
      <c r="C155" s="98"/>
      <c r="D155" s="98"/>
      <c r="E155" s="99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1"/>
      <c r="Y155" s="1"/>
    </row>
    <row r="156" spans="1:25" ht="13.5">
      <c r="A156" s="1"/>
      <c r="B156" s="98"/>
      <c r="C156" s="98"/>
      <c r="D156" s="98"/>
      <c r="E156" s="99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1"/>
      <c r="Y156" s="1"/>
    </row>
    <row r="157" spans="1:25" ht="13.5">
      <c r="A157" s="1"/>
      <c r="B157" s="98"/>
      <c r="C157" s="98"/>
      <c r="D157" s="98"/>
      <c r="E157" s="99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1"/>
      <c r="Y157" s="1"/>
    </row>
    <row r="158" spans="1:25" ht="13.5">
      <c r="A158" s="1"/>
      <c r="B158" s="98"/>
      <c r="C158" s="98"/>
      <c r="D158" s="98"/>
      <c r="E158" s="99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1"/>
      <c r="Y158" s="1"/>
    </row>
    <row r="159" spans="1:25" ht="13.5">
      <c r="A159" s="1"/>
      <c r="B159" s="98"/>
      <c r="C159" s="98"/>
      <c r="D159" s="98"/>
      <c r="E159" s="99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1"/>
      <c r="Y159" s="1"/>
    </row>
    <row r="160" spans="1:25" ht="13.5">
      <c r="A160" s="1"/>
      <c r="B160" s="98"/>
      <c r="C160" s="98"/>
      <c r="D160" s="98"/>
      <c r="E160" s="99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1"/>
      <c r="Y160" s="1"/>
    </row>
    <row r="161" spans="1:25" ht="13.5">
      <c r="A161" s="1"/>
      <c r="B161" s="98"/>
      <c r="C161" s="98"/>
      <c r="D161" s="98"/>
      <c r="E161" s="99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1"/>
      <c r="Y161" s="1"/>
    </row>
    <row r="162" spans="1:25" ht="13.5">
      <c r="A162" s="1"/>
      <c r="B162" s="98"/>
      <c r="C162" s="98"/>
      <c r="D162" s="98"/>
      <c r="E162" s="99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1"/>
      <c r="Y162" s="1"/>
    </row>
    <row r="163" spans="1:25" ht="13.5">
      <c r="A163" s="1"/>
      <c r="B163" s="98"/>
      <c r="C163" s="98"/>
      <c r="D163" s="98"/>
      <c r="E163" s="99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1"/>
      <c r="Y163" s="1"/>
    </row>
    <row r="164" spans="1:25" ht="13.5">
      <c r="A164" s="1"/>
      <c r="B164" s="98"/>
      <c r="C164" s="98"/>
      <c r="D164" s="98"/>
      <c r="E164" s="99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1"/>
      <c r="Y164" s="1"/>
    </row>
    <row r="165" spans="1:25" ht="13.5">
      <c r="A165" s="1"/>
      <c r="B165" s="98"/>
      <c r="C165" s="98"/>
      <c r="D165" s="98"/>
      <c r="E165" s="99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1"/>
      <c r="Y165" s="1"/>
    </row>
    <row r="166" spans="1:25" ht="13.5">
      <c r="A166" s="1"/>
      <c r="B166" s="98"/>
      <c r="C166" s="98"/>
      <c r="D166" s="98"/>
      <c r="E166" s="99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1"/>
      <c r="Y166" s="1"/>
    </row>
    <row r="167" spans="1:25" ht="13.5">
      <c r="A167" s="1"/>
      <c r="B167" s="98"/>
      <c r="C167" s="98"/>
      <c r="D167" s="98"/>
      <c r="E167" s="99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1"/>
      <c r="Y167" s="1"/>
    </row>
    <row r="168" spans="1:25" ht="13.5">
      <c r="A168" s="1"/>
      <c r="B168" s="98"/>
      <c r="C168" s="98"/>
      <c r="D168" s="98"/>
      <c r="E168" s="99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1"/>
      <c r="Y168" s="1"/>
    </row>
    <row r="169" spans="1:25" ht="13.5">
      <c r="A169" s="1"/>
      <c r="B169" s="98"/>
      <c r="C169" s="98"/>
      <c r="D169" s="98"/>
      <c r="E169" s="99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1"/>
      <c r="Y169" s="1"/>
    </row>
    <row r="170" spans="1:25" ht="13.5">
      <c r="A170" s="1"/>
      <c r="B170" s="98"/>
      <c r="C170" s="98"/>
      <c r="D170" s="98"/>
      <c r="E170" s="99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1"/>
      <c r="Y170" s="1"/>
    </row>
    <row r="171" spans="1:25" ht="13.5">
      <c r="A171" s="1"/>
      <c r="B171" s="98"/>
      <c r="C171" s="98"/>
      <c r="D171" s="98"/>
      <c r="E171" s="99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1"/>
      <c r="Y171" s="1"/>
    </row>
    <row r="172" spans="1:25" ht="13.5">
      <c r="A172" s="1"/>
      <c r="B172" s="98"/>
      <c r="C172" s="98"/>
      <c r="D172" s="98"/>
      <c r="E172" s="99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1"/>
      <c r="Y172" s="1"/>
    </row>
    <row r="173" spans="1:25" ht="13.5">
      <c r="A173" s="1"/>
      <c r="B173" s="98"/>
      <c r="C173" s="98"/>
      <c r="D173" s="98"/>
      <c r="E173" s="99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1"/>
      <c r="Y173" s="1"/>
    </row>
    <row r="174" spans="1:25" ht="13.5">
      <c r="A174" s="1"/>
      <c r="B174" s="98"/>
      <c r="C174" s="98"/>
      <c r="D174" s="98"/>
      <c r="E174" s="99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1"/>
      <c r="Y174" s="1"/>
    </row>
    <row r="175" spans="1:25" ht="13.5">
      <c r="A175" s="1"/>
      <c r="B175" s="98"/>
      <c r="C175" s="98"/>
      <c r="D175" s="98"/>
      <c r="E175" s="99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1"/>
      <c r="Y175" s="1"/>
    </row>
    <row r="176" spans="1:25" ht="13.5">
      <c r="A176" s="1"/>
      <c r="B176" s="98"/>
      <c r="C176" s="98"/>
      <c r="D176" s="98"/>
      <c r="E176" s="99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1"/>
      <c r="Y176" s="1"/>
    </row>
    <row r="177" spans="1:25" ht="13.5">
      <c r="A177" s="1"/>
      <c r="B177" s="98"/>
      <c r="C177" s="98"/>
      <c r="D177" s="98"/>
      <c r="E177" s="99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1"/>
      <c r="Y177" s="1"/>
    </row>
    <row r="178" spans="1:25" ht="13.5">
      <c r="A178" s="1"/>
      <c r="B178" s="98"/>
      <c r="C178" s="98"/>
      <c r="D178" s="98"/>
      <c r="E178" s="99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1"/>
      <c r="Y178" s="1"/>
    </row>
    <row r="179" spans="1:25" ht="13.5">
      <c r="A179" s="1"/>
      <c r="B179" s="98"/>
      <c r="C179" s="98"/>
      <c r="D179" s="98"/>
      <c r="E179" s="99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1"/>
      <c r="Y179" s="1"/>
    </row>
    <row r="180" spans="1:25" ht="13.5">
      <c r="A180" s="1"/>
      <c r="B180" s="98"/>
      <c r="C180" s="98"/>
      <c r="D180" s="98"/>
      <c r="E180" s="99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1"/>
      <c r="Y180" s="1"/>
    </row>
    <row r="181" spans="1:25" ht="13.5">
      <c r="A181" s="1"/>
      <c r="B181" s="98"/>
      <c r="C181" s="98"/>
      <c r="D181" s="98"/>
      <c r="E181" s="99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1"/>
      <c r="Y181" s="1"/>
    </row>
    <row r="182" spans="1:25" ht="13.5">
      <c r="A182" s="1"/>
      <c r="B182" s="98"/>
      <c r="C182" s="98"/>
      <c r="D182" s="98"/>
      <c r="E182" s="99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1"/>
      <c r="Y182" s="1"/>
    </row>
    <row r="183" spans="1:25" ht="13.5">
      <c r="A183" s="1"/>
      <c r="B183" s="98"/>
      <c r="C183" s="98"/>
      <c r="D183" s="98"/>
      <c r="E183" s="99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1"/>
      <c r="Y183" s="1"/>
    </row>
    <row r="184" spans="1:25" ht="13.5">
      <c r="A184" s="1"/>
      <c r="B184" s="98"/>
      <c r="C184" s="98"/>
      <c r="D184" s="98"/>
      <c r="E184" s="99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1"/>
      <c r="Y184" s="1"/>
    </row>
    <row r="185" spans="1:25" ht="13.5">
      <c r="A185" s="1"/>
      <c r="B185" s="98"/>
      <c r="C185" s="98"/>
      <c r="D185" s="98"/>
      <c r="E185" s="99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1"/>
      <c r="Y185" s="1"/>
    </row>
    <row r="186" spans="1:25" ht="13.5">
      <c r="A186" s="1"/>
      <c r="B186" s="98"/>
      <c r="C186" s="98"/>
      <c r="D186" s="98"/>
      <c r="E186" s="99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1"/>
      <c r="Y186" s="1"/>
    </row>
    <row r="187" spans="1:25" ht="13.5">
      <c r="A187" s="1"/>
      <c r="B187" s="98"/>
      <c r="C187" s="98"/>
      <c r="D187" s="98"/>
      <c r="E187" s="99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1"/>
      <c r="Y187" s="1"/>
    </row>
    <row r="188" spans="1:25" ht="13.5">
      <c r="A188" s="1"/>
      <c r="B188" s="98"/>
      <c r="C188" s="98"/>
      <c r="D188" s="98"/>
      <c r="E188" s="99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1"/>
      <c r="Y188" s="1"/>
    </row>
    <row r="189" spans="1:25" ht="13.5">
      <c r="A189" s="1"/>
      <c r="B189" s="98"/>
      <c r="C189" s="98"/>
      <c r="D189" s="98"/>
      <c r="E189" s="99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1"/>
      <c r="Y189" s="1"/>
    </row>
    <row r="190" spans="1:25" ht="13.5">
      <c r="A190" s="1"/>
      <c r="B190" s="98"/>
      <c r="C190" s="98"/>
      <c r="D190" s="98"/>
      <c r="E190" s="99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"/>
      <c r="Y190" s="1"/>
    </row>
    <row r="191" spans="1:25" ht="13.5">
      <c r="A191" s="1"/>
      <c r="B191" s="98"/>
      <c r="C191" s="98"/>
      <c r="D191" s="98"/>
      <c r="E191" s="99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1"/>
      <c r="Y191" s="1"/>
    </row>
    <row r="192" spans="1:25" ht="13.5">
      <c r="A192" s="1"/>
      <c r="B192" s="98"/>
      <c r="C192" s="98"/>
      <c r="D192" s="98"/>
      <c r="E192" s="99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1"/>
      <c r="Y192" s="1"/>
    </row>
    <row r="193" spans="1:25" ht="13.5">
      <c r="A193" s="1"/>
      <c r="B193" s="98"/>
      <c r="C193" s="98"/>
      <c r="D193" s="98"/>
      <c r="E193" s="99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1"/>
      <c r="Y193" s="1"/>
    </row>
    <row r="194" spans="1:25" ht="13.5">
      <c r="A194" s="1"/>
      <c r="B194" s="98"/>
      <c r="C194" s="98"/>
      <c r="D194" s="98"/>
      <c r="E194" s="99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1"/>
      <c r="Y194" s="1"/>
    </row>
    <row r="195" spans="1:25" ht="13.5">
      <c r="A195" s="1"/>
      <c r="B195" s="98"/>
      <c r="C195" s="98"/>
      <c r="D195" s="98"/>
      <c r="E195" s="99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1"/>
      <c r="Y195" s="1"/>
    </row>
    <row r="196" spans="1:25" ht="13.5">
      <c r="A196" s="1"/>
      <c r="B196" s="98"/>
      <c r="C196" s="98"/>
      <c r="D196" s="98"/>
      <c r="E196" s="99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1"/>
      <c r="Y196" s="1"/>
    </row>
    <row r="197" spans="1:25" ht="13.5">
      <c r="A197" s="1"/>
      <c r="B197" s="98"/>
      <c r="C197" s="98"/>
      <c r="D197" s="98"/>
      <c r="E197" s="99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1"/>
      <c r="Y197" s="1"/>
    </row>
    <row r="198" spans="1:25" ht="13.5">
      <c r="A198" s="1"/>
      <c r="B198" s="98"/>
      <c r="C198" s="98"/>
      <c r="D198" s="98"/>
      <c r="E198" s="99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1"/>
      <c r="Y198" s="1"/>
    </row>
    <row r="199" spans="1:25" ht="13.5">
      <c r="A199" s="1"/>
      <c r="B199" s="98"/>
      <c r="C199" s="98"/>
      <c r="D199" s="98"/>
      <c r="E199" s="99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1"/>
      <c r="Y199" s="1"/>
    </row>
    <row r="200" spans="1:25" ht="13.5">
      <c r="A200" s="1"/>
      <c r="B200" s="98"/>
      <c r="C200" s="98"/>
      <c r="D200" s="98"/>
      <c r="E200" s="99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1"/>
      <c r="Y200" s="1"/>
    </row>
    <row r="201" spans="1:25" ht="13.5">
      <c r="A201" s="1"/>
      <c r="B201" s="98"/>
      <c r="C201" s="98"/>
      <c r="D201" s="98"/>
      <c r="E201" s="99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1"/>
      <c r="Y201" s="1"/>
    </row>
    <row r="202" spans="1:25" ht="13.5">
      <c r="A202" s="1"/>
      <c r="B202" s="98"/>
      <c r="C202" s="98"/>
      <c r="D202" s="98"/>
      <c r="E202" s="99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1"/>
      <c r="Y202" s="1"/>
    </row>
    <row r="203" spans="1:25" ht="13.5">
      <c r="A203" s="1"/>
      <c r="B203" s="98"/>
      <c r="C203" s="98"/>
      <c r="D203" s="98"/>
      <c r="E203" s="99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1"/>
      <c r="Y203" s="1"/>
    </row>
    <row r="204" spans="1:25" ht="13.5">
      <c r="A204" s="1"/>
      <c r="B204" s="98"/>
      <c r="C204" s="98"/>
      <c r="D204" s="98"/>
      <c r="E204" s="99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1"/>
      <c r="Y204" s="1"/>
    </row>
    <row r="205" spans="1:25" ht="13.5">
      <c r="A205" s="1"/>
      <c r="B205" s="98"/>
      <c r="C205" s="98"/>
      <c r="D205" s="98"/>
      <c r="E205" s="99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1"/>
      <c r="Y205" s="1"/>
    </row>
    <row r="206" spans="1:25" ht="13.5">
      <c r="A206" s="1"/>
      <c r="B206" s="98"/>
      <c r="C206" s="98"/>
      <c r="D206" s="98"/>
      <c r="E206" s="99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1"/>
      <c r="Y206" s="1"/>
    </row>
    <row r="207" spans="1:25" ht="13.5">
      <c r="A207" s="1"/>
      <c r="B207" s="98"/>
      <c r="C207" s="98"/>
      <c r="D207" s="98"/>
      <c r="E207" s="99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1"/>
      <c r="Y207" s="1"/>
    </row>
    <row r="208" spans="1:25" ht="13.5">
      <c r="A208" s="1"/>
      <c r="B208" s="98"/>
      <c r="C208" s="98"/>
      <c r="D208" s="98"/>
      <c r="E208" s="99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1"/>
      <c r="Y208" s="1"/>
    </row>
    <row r="209" spans="1:25" ht="13.5">
      <c r="A209" s="1"/>
      <c r="B209" s="98"/>
      <c r="C209" s="98"/>
      <c r="D209" s="98"/>
      <c r="E209" s="99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1"/>
      <c r="Y209" s="1"/>
    </row>
    <row r="210" spans="1:25" ht="13.5">
      <c r="A210" s="1"/>
      <c r="B210" s="98"/>
      <c r="C210" s="98"/>
      <c r="D210" s="98"/>
      <c r="E210" s="99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1"/>
      <c r="Y210" s="1"/>
    </row>
    <row r="211" spans="1:25" ht="13.5">
      <c r="A211" s="1"/>
      <c r="B211" s="98"/>
      <c r="C211" s="98"/>
      <c r="D211" s="98"/>
      <c r="E211" s="99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1"/>
      <c r="Y211" s="1"/>
    </row>
    <row r="212" spans="1:25" ht="13.5">
      <c r="A212" s="1"/>
      <c r="B212" s="98"/>
      <c r="C212" s="98"/>
      <c r="D212" s="98"/>
      <c r="E212" s="99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1"/>
      <c r="Y212" s="1"/>
    </row>
    <row r="213" spans="1:25" ht="13.5">
      <c r="A213" s="1"/>
      <c r="B213" s="98"/>
      <c r="C213" s="98"/>
      <c r="D213" s="98"/>
      <c r="E213" s="99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1"/>
      <c r="Y213" s="1"/>
    </row>
    <row r="214" spans="1:25" ht="13.5">
      <c r="A214" s="1"/>
      <c r="B214" s="98"/>
      <c r="C214" s="98"/>
      <c r="D214" s="98"/>
      <c r="E214" s="99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1"/>
      <c r="Y214" s="1"/>
    </row>
    <row r="215" spans="1:25" ht="13.5">
      <c r="A215" s="1"/>
      <c r="B215" s="98"/>
      <c r="C215" s="98"/>
      <c r="D215" s="98"/>
      <c r="E215" s="99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1"/>
      <c r="Y215" s="1"/>
    </row>
    <row r="216" spans="1:25" ht="13.5">
      <c r="A216" s="1"/>
      <c r="B216" s="98"/>
      <c r="C216" s="98"/>
      <c r="D216" s="98"/>
      <c r="E216" s="99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1"/>
      <c r="Y216" s="1"/>
    </row>
    <row r="217" spans="1:25" ht="13.5">
      <c r="A217" s="1"/>
      <c r="B217" s="98"/>
      <c r="C217" s="98"/>
      <c r="D217" s="98"/>
      <c r="E217" s="99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1"/>
      <c r="Y217" s="1"/>
    </row>
    <row r="218" spans="1:25" ht="13.5">
      <c r="A218" s="1"/>
      <c r="B218" s="98"/>
      <c r="C218" s="98"/>
      <c r="D218" s="98"/>
      <c r="E218" s="99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1"/>
      <c r="Y218" s="1"/>
    </row>
    <row r="219" spans="1:25" ht="13.5">
      <c r="A219" s="1"/>
      <c r="B219" s="98"/>
      <c r="C219" s="98"/>
      <c r="D219" s="98"/>
      <c r="E219" s="99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1"/>
      <c r="Y219" s="1"/>
    </row>
    <row r="220" spans="1:25" ht="13.5">
      <c r="A220" s="1"/>
      <c r="B220" s="98"/>
      <c r="C220" s="98"/>
      <c r="D220" s="98"/>
      <c r="E220" s="99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1"/>
      <c r="Y220" s="1"/>
    </row>
    <row r="221" spans="1:25" ht="13.5">
      <c r="A221" s="1"/>
      <c r="B221" s="98"/>
      <c r="C221" s="98"/>
      <c r="D221" s="98"/>
      <c r="E221" s="99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1"/>
      <c r="Y221" s="1"/>
    </row>
    <row r="222" spans="1:25" ht="13.5">
      <c r="A222" s="1"/>
      <c r="B222" s="98"/>
      <c r="C222" s="98"/>
      <c r="D222" s="98"/>
      <c r="E222" s="99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1"/>
      <c r="Y222" s="1"/>
    </row>
    <row r="223" spans="1:25" ht="13.5">
      <c r="A223" s="1"/>
      <c r="B223" s="98"/>
      <c r="C223" s="98"/>
      <c r="D223" s="98"/>
      <c r="E223" s="99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1"/>
      <c r="Y223" s="1"/>
    </row>
    <row r="224" spans="1:25" ht="13.5">
      <c r="A224" s="1"/>
      <c r="B224" s="98"/>
      <c r="C224" s="98"/>
      <c r="D224" s="98"/>
      <c r="E224" s="99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1"/>
      <c r="Y224" s="1"/>
    </row>
    <row r="225" spans="1:25" ht="13.5">
      <c r="A225" s="1"/>
      <c r="B225" s="98"/>
      <c r="C225" s="98"/>
      <c r="D225" s="98"/>
      <c r="E225" s="99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1"/>
      <c r="Y225" s="1"/>
    </row>
    <row r="226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14">
    <mergeCell ref="B23:E23"/>
    <mergeCell ref="B24:E24"/>
    <mergeCell ref="B25:E25"/>
    <mergeCell ref="B2:F2"/>
    <mergeCell ref="B3:F3"/>
    <mergeCell ref="B4:C4"/>
    <mergeCell ref="B5:C5"/>
    <mergeCell ref="B6:C6"/>
    <mergeCell ref="B7:E7"/>
    <mergeCell ref="B8:E8"/>
    <mergeCell ref="B9:E9"/>
    <mergeCell ref="B10:F10"/>
    <mergeCell ref="B17:D17"/>
    <mergeCell ref="B22:E22"/>
  </mergeCells>
  <pageMargins left="0.23622047244094491" right="0.23622047244094491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B2" workbookViewId="0">
      <selection activeCell="G12" sqref="G12"/>
    </sheetView>
  </sheetViews>
  <sheetFormatPr defaultColWidth="14.453125" defaultRowHeight="12.5"/>
  <cols>
    <col min="1" max="1" width="9.1796875" hidden="1" customWidth="1"/>
    <col min="2" max="2" width="47.26953125" customWidth="1"/>
    <col min="3" max="3" width="12.1796875" customWidth="1"/>
    <col min="4" max="23" width="9.1796875" customWidth="1"/>
  </cols>
  <sheetData>
    <row r="1" spans="1:26" ht="17.5">
      <c r="A1" s="100"/>
      <c r="B1" s="166" t="s">
        <v>0</v>
      </c>
      <c r="C1" s="167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"/>
      <c r="Y1" s="1"/>
      <c r="Z1" s="1"/>
    </row>
    <row r="2" spans="1:26" ht="15">
      <c r="A2" s="100"/>
      <c r="B2" s="165" t="s">
        <v>25</v>
      </c>
      <c r="C2" s="15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"/>
      <c r="Y2" s="1"/>
      <c r="Z2" s="1"/>
    </row>
    <row r="3" spans="1:26" ht="13.5">
      <c r="A3" s="100">
        <v>21000</v>
      </c>
      <c r="B3" s="20" t="s">
        <v>26</v>
      </c>
      <c r="C3" s="21">
        <v>200000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"/>
      <c r="Y3" s="1"/>
      <c r="Z3" s="1"/>
    </row>
    <row r="4" spans="1:26" ht="13.5">
      <c r="A4" s="100">
        <v>21010</v>
      </c>
      <c r="B4" s="22" t="s">
        <v>27</v>
      </c>
      <c r="C4" s="21">
        <v>25000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"/>
      <c r="Y4" s="1"/>
      <c r="Z4" s="1"/>
    </row>
    <row r="5" spans="1:26" ht="13.5">
      <c r="A5" s="100">
        <v>21030</v>
      </c>
      <c r="B5" s="20" t="s">
        <v>28</v>
      </c>
      <c r="C5" s="21">
        <v>70000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"/>
      <c r="Y5" s="1"/>
      <c r="Z5" s="1"/>
    </row>
    <row r="6" spans="1:26" ht="13.5">
      <c r="A6" s="100">
        <v>21020</v>
      </c>
      <c r="B6" s="20" t="s">
        <v>29</v>
      </c>
      <c r="C6" s="21">
        <v>1250000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"/>
      <c r="Y6" s="1"/>
      <c r="Z6" s="1"/>
    </row>
    <row r="7" spans="1:26" ht="13.5">
      <c r="A7" s="100">
        <v>21040</v>
      </c>
      <c r="B7" s="20" t="s">
        <v>30</v>
      </c>
      <c r="C7" s="21">
        <v>80000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"/>
      <c r="Y7" s="1"/>
      <c r="Z7" s="1"/>
    </row>
    <row r="8" spans="1:26" ht="13.5">
      <c r="A8" s="100">
        <v>21060</v>
      </c>
      <c r="B8" s="20" t="s">
        <v>31</v>
      </c>
      <c r="C8" s="21">
        <v>50000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"/>
      <c r="Y8" s="1"/>
      <c r="Z8" s="1"/>
    </row>
    <row r="9" spans="1:26" ht="13.5">
      <c r="A9" s="137">
        <v>21090</v>
      </c>
      <c r="B9" s="20" t="s">
        <v>32</v>
      </c>
      <c r="C9" s="21">
        <v>20000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"/>
      <c r="Y9" s="1"/>
      <c r="Z9" s="1"/>
    </row>
    <row r="10" spans="1:26" ht="13.5">
      <c r="A10" s="100">
        <v>21070</v>
      </c>
      <c r="B10" s="20" t="s">
        <v>207</v>
      </c>
      <c r="C10" s="21">
        <v>50000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"/>
      <c r="Y10" s="1"/>
      <c r="Z10" s="1"/>
    </row>
    <row r="11" spans="1:26" ht="13.5">
      <c r="A11" s="100"/>
      <c r="B11" s="23" t="s">
        <v>33</v>
      </c>
      <c r="C11" s="24">
        <f>SUM(C3:C10)</f>
        <v>1745000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"/>
      <c r="Y11" s="1"/>
      <c r="Z11" s="1"/>
    </row>
    <row r="12" spans="1:26">
      <c r="A12" s="100"/>
      <c r="B12" s="25"/>
      <c r="C12" s="26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"/>
      <c r="Y12" s="1"/>
      <c r="Z12" s="1"/>
    </row>
    <row r="13" spans="1:26" ht="15">
      <c r="A13" s="100"/>
      <c r="B13" s="165" t="s">
        <v>34</v>
      </c>
      <c r="C13" s="15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"/>
      <c r="Y13" s="1"/>
      <c r="Z13" s="1"/>
    </row>
    <row r="14" spans="1:26" ht="13.5">
      <c r="A14" s="100">
        <v>29000</v>
      </c>
      <c r="B14" s="20" t="s">
        <v>35</v>
      </c>
      <c r="C14" s="21">
        <v>40000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"/>
      <c r="Y14" s="1"/>
      <c r="Z14" s="1"/>
    </row>
    <row r="15" spans="1:26" ht="13.5">
      <c r="A15" s="100">
        <v>29300</v>
      </c>
      <c r="B15" s="20" t="s">
        <v>36</v>
      </c>
      <c r="C15" s="21">
        <v>15000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"/>
      <c r="Y15" s="1"/>
      <c r="Z15" s="1"/>
    </row>
    <row r="16" spans="1:26" ht="13.5">
      <c r="A16" s="100">
        <v>29200</v>
      </c>
      <c r="B16" s="20" t="s">
        <v>37</v>
      </c>
      <c r="C16" s="21">
        <v>10000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"/>
      <c r="Y16" s="1"/>
      <c r="Z16" s="1"/>
    </row>
    <row r="17" spans="1:26" ht="13.5">
      <c r="A17" s="100"/>
      <c r="B17" s="133" t="s">
        <v>38</v>
      </c>
      <c r="C17" s="134">
        <v>25000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"/>
      <c r="Y17" s="1"/>
      <c r="Z17" s="1"/>
    </row>
    <row r="18" spans="1:26" ht="13.5">
      <c r="A18" s="100"/>
      <c r="B18" s="133" t="s">
        <v>39</v>
      </c>
      <c r="C18" s="134">
        <v>100000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"/>
      <c r="Y18" s="1"/>
      <c r="Z18" s="1"/>
    </row>
    <row r="19" spans="1:26" ht="13.5">
      <c r="A19" s="100"/>
      <c r="B19" s="23" t="s">
        <v>40</v>
      </c>
      <c r="C19" s="27">
        <f>SUM(C14:C18)</f>
        <v>190000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"/>
      <c r="Y19" s="1"/>
      <c r="Z19" s="1"/>
    </row>
    <row r="20" spans="1:26" ht="13.5">
      <c r="A20" s="100"/>
      <c r="B20" s="23"/>
      <c r="C20" s="27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"/>
      <c r="Y20" s="1"/>
      <c r="Z20" s="1"/>
    </row>
    <row r="21" spans="1:26" ht="15">
      <c r="A21" s="100"/>
      <c r="B21" s="165" t="s">
        <v>41</v>
      </c>
      <c r="C21" s="15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"/>
      <c r="Y21" s="1"/>
      <c r="Z21" s="1"/>
    </row>
    <row r="22" spans="1:26" ht="13.5">
      <c r="A22" s="100">
        <v>29100</v>
      </c>
      <c r="B22" s="20" t="s">
        <v>42</v>
      </c>
      <c r="C22" s="21">
        <v>45000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"/>
      <c r="Y22" s="1"/>
      <c r="Z22" s="1"/>
    </row>
    <row r="23" spans="1:26" ht="13.5">
      <c r="A23" s="100"/>
      <c r="B23" s="28" t="s">
        <v>21</v>
      </c>
      <c r="C23" s="27">
        <f>SUM(C22)</f>
        <v>45000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"/>
      <c r="Y23" s="1"/>
      <c r="Z23" s="1"/>
    </row>
    <row r="24" spans="1:26">
      <c r="A24" s="100"/>
      <c r="B24" s="106"/>
      <c r="C24" s="10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"/>
      <c r="Y24" s="1"/>
      <c r="Z24" s="1"/>
    </row>
    <row r="25" spans="1:26" ht="15">
      <c r="A25" s="100"/>
      <c r="B25" s="165" t="s">
        <v>43</v>
      </c>
      <c r="C25" s="15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"/>
      <c r="Y25" s="1"/>
      <c r="Z25" s="1"/>
    </row>
    <row r="26" spans="1:26" ht="13.5">
      <c r="A26" s="100">
        <v>30000</v>
      </c>
      <c r="B26" s="20" t="s">
        <v>44</v>
      </c>
      <c r="C26" s="21">
        <v>60000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"/>
      <c r="Y26" s="1"/>
      <c r="Z26" s="1"/>
    </row>
    <row r="27" spans="1:26" ht="13.5">
      <c r="A27" s="100"/>
      <c r="B27" s="23" t="s">
        <v>45</v>
      </c>
      <c r="C27" s="24">
        <f>SUM(C26)</f>
        <v>60000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"/>
      <c r="Y27" s="1"/>
      <c r="Z27" s="1"/>
    </row>
    <row r="28" spans="1:26">
      <c r="A28" s="100"/>
      <c r="B28" s="25"/>
      <c r="C28" s="2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"/>
      <c r="Y28" s="1"/>
      <c r="Z28" s="1"/>
    </row>
    <row r="29" spans="1:26" ht="15">
      <c r="A29" s="100"/>
      <c r="B29" s="165" t="s">
        <v>46</v>
      </c>
      <c r="C29" s="15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"/>
      <c r="Y29" s="1"/>
      <c r="Z29" s="1"/>
    </row>
    <row r="30" spans="1:26" ht="13.5">
      <c r="A30" s="100">
        <v>26000</v>
      </c>
      <c r="B30" s="20" t="s">
        <v>47</v>
      </c>
      <c r="C30" s="21">
        <v>95000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"/>
      <c r="Y30" s="1"/>
      <c r="Z30" s="1"/>
    </row>
    <row r="31" spans="1:26" ht="13.5">
      <c r="A31" s="100">
        <v>26100</v>
      </c>
      <c r="B31" s="20" t="s">
        <v>48</v>
      </c>
      <c r="C31" s="21">
        <v>8500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"/>
      <c r="Y31" s="1"/>
      <c r="Z31" s="1"/>
    </row>
    <row r="32" spans="1:26" ht="13.5">
      <c r="A32" s="100">
        <v>26200</v>
      </c>
      <c r="B32" s="20" t="s">
        <v>49</v>
      </c>
      <c r="C32" s="21">
        <v>46544</v>
      </c>
      <c r="D32" s="135" t="s">
        <v>50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"/>
      <c r="Y32" s="1"/>
      <c r="Z32" s="1"/>
    </row>
    <row r="33" spans="1:26" ht="13.5">
      <c r="A33" s="100"/>
      <c r="B33" s="23" t="s">
        <v>51</v>
      </c>
      <c r="C33" s="24">
        <f>SUM(C30:C32)</f>
        <v>150044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"/>
      <c r="Y33" s="1"/>
      <c r="Z33" s="1"/>
    </row>
    <row r="34" spans="1:26">
      <c r="A34" s="100"/>
      <c r="B34" s="25"/>
      <c r="C34" s="26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"/>
      <c r="Y34" s="1"/>
      <c r="Z34" s="1"/>
    </row>
    <row r="35" spans="1:26" ht="15">
      <c r="A35" s="100"/>
      <c r="B35" s="165" t="s">
        <v>52</v>
      </c>
      <c r="C35" s="15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"/>
      <c r="Y35" s="1"/>
      <c r="Z35" s="1"/>
    </row>
    <row r="36" spans="1:26" ht="13.5">
      <c r="A36" s="100">
        <v>21100</v>
      </c>
      <c r="B36" s="20" t="s">
        <v>53</v>
      </c>
      <c r="C36" s="21">
        <v>30000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"/>
      <c r="Y36" s="1"/>
      <c r="Z36" s="1"/>
    </row>
    <row r="37" spans="1:26" ht="13.5">
      <c r="A37" s="100">
        <v>21150</v>
      </c>
      <c r="B37" s="20" t="s">
        <v>54</v>
      </c>
      <c r="C37" s="21">
        <v>0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"/>
      <c r="Y37" s="1"/>
      <c r="Z37" s="1"/>
    </row>
    <row r="38" spans="1:26" ht="13.5">
      <c r="A38" s="100"/>
      <c r="B38" s="23" t="s">
        <v>55</v>
      </c>
      <c r="C38" s="24">
        <f>SUM(C36:C37)</f>
        <v>30000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"/>
      <c r="Y38" s="1"/>
      <c r="Z38" s="1"/>
    </row>
    <row r="39" spans="1:26">
      <c r="A39" s="100"/>
      <c r="B39" s="29"/>
      <c r="C39" s="3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"/>
      <c r="Y39" s="1"/>
      <c r="Z39" s="1"/>
    </row>
    <row r="40" spans="1:26" ht="15">
      <c r="A40" s="100"/>
      <c r="B40" s="165" t="s">
        <v>56</v>
      </c>
      <c r="C40" s="15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"/>
      <c r="Y40" s="1"/>
      <c r="Z40" s="1"/>
    </row>
    <row r="41" spans="1:26" ht="13.5">
      <c r="A41" s="100">
        <v>27000</v>
      </c>
      <c r="B41" s="20" t="s">
        <v>57</v>
      </c>
      <c r="C41" s="21">
        <v>20000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"/>
      <c r="Y41" s="1"/>
      <c r="Z41" s="1"/>
    </row>
    <row r="42" spans="1:26" ht="13.5">
      <c r="A42" s="100"/>
      <c r="B42" s="28" t="s">
        <v>58</v>
      </c>
      <c r="C42" s="24">
        <f>SUM(C41)</f>
        <v>20000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"/>
      <c r="Y42" s="1"/>
      <c r="Z42" s="1"/>
    </row>
    <row r="43" spans="1:26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"/>
      <c r="Y43" s="1"/>
      <c r="Z43" s="1"/>
    </row>
    <row r="44" spans="1:26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"/>
      <c r="Y44" s="1"/>
      <c r="Z44" s="1"/>
    </row>
    <row r="45" spans="1:26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"/>
      <c r="Y45" s="1"/>
      <c r="Z45" s="1"/>
    </row>
    <row r="46" spans="1:26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"/>
      <c r="Y46" s="1"/>
      <c r="Z46" s="1"/>
    </row>
    <row r="47" spans="1:26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"/>
      <c r="Y47" s="1"/>
      <c r="Z47" s="1"/>
    </row>
    <row r="48" spans="1:26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"/>
      <c r="Y48" s="1"/>
      <c r="Z48" s="1"/>
    </row>
    <row r="49" spans="1:26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"/>
      <c r="Y49" s="1"/>
      <c r="Z49" s="1"/>
    </row>
    <row r="50" spans="1:26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"/>
      <c r="Y50" s="1"/>
      <c r="Z50" s="1"/>
    </row>
    <row r="51" spans="1:26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"/>
      <c r="Y51" s="1"/>
      <c r="Z51" s="1"/>
    </row>
    <row r="52" spans="1:26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"/>
      <c r="Y52" s="1"/>
      <c r="Z52" s="1"/>
    </row>
    <row r="53" spans="1:26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"/>
      <c r="Y53" s="1"/>
      <c r="Z53" s="1"/>
    </row>
    <row r="54" spans="1:26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"/>
      <c r="Y54" s="1"/>
      <c r="Z54" s="1"/>
    </row>
    <row r="55" spans="1:26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"/>
      <c r="Y55" s="1"/>
      <c r="Z55" s="1"/>
    </row>
    <row r="56" spans="1:26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"/>
      <c r="Y56" s="1"/>
      <c r="Z56" s="1"/>
    </row>
    <row r="57" spans="1:26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"/>
      <c r="Y57" s="1"/>
      <c r="Z57" s="1"/>
    </row>
    <row r="58" spans="1:26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"/>
      <c r="Y58" s="1"/>
      <c r="Z58" s="1"/>
    </row>
    <row r="59" spans="1:26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"/>
      <c r="Y59" s="1"/>
      <c r="Z59" s="1"/>
    </row>
    <row r="60" spans="1:26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"/>
      <c r="Y60" s="1"/>
      <c r="Z60" s="1"/>
    </row>
    <row r="61" spans="1:26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"/>
      <c r="Y61" s="1"/>
      <c r="Z61" s="1"/>
    </row>
    <row r="62" spans="1:26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"/>
      <c r="Y62" s="1"/>
      <c r="Z62" s="1"/>
    </row>
    <row r="63" spans="1:26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"/>
      <c r="Y63" s="1"/>
      <c r="Z63" s="1"/>
    </row>
    <row r="64" spans="1:26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"/>
      <c r="Y64" s="1"/>
      <c r="Z64" s="1"/>
    </row>
    <row r="65" spans="1:26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"/>
      <c r="Y65" s="1"/>
      <c r="Z65" s="1"/>
    </row>
    <row r="66" spans="1:26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"/>
      <c r="Y66" s="1"/>
      <c r="Z66" s="1"/>
    </row>
    <row r="67" spans="1:26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"/>
      <c r="Y67" s="1"/>
      <c r="Z67" s="1"/>
    </row>
    <row r="68" spans="1:26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"/>
      <c r="Y68" s="1"/>
      <c r="Z68" s="1"/>
    </row>
    <row r="69" spans="1:26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"/>
      <c r="Y69" s="1"/>
      <c r="Z69" s="1"/>
    </row>
    <row r="70" spans="1:26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"/>
      <c r="Y70" s="1"/>
      <c r="Z70" s="1"/>
    </row>
    <row r="71" spans="1:26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"/>
      <c r="Y71" s="1"/>
      <c r="Z71" s="1"/>
    </row>
    <row r="72" spans="1:26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"/>
      <c r="Y72" s="1"/>
      <c r="Z72" s="1"/>
    </row>
    <row r="73" spans="1:26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"/>
      <c r="Y73" s="1"/>
      <c r="Z73" s="1"/>
    </row>
    <row r="74" spans="1:26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"/>
      <c r="Y74" s="1"/>
      <c r="Z74" s="1"/>
    </row>
    <row r="75" spans="1:26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"/>
      <c r="Y75" s="1"/>
      <c r="Z75" s="1"/>
    </row>
    <row r="76" spans="1:26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"/>
      <c r="Y76" s="1"/>
      <c r="Z76" s="1"/>
    </row>
    <row r="77" spans="1:26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"/>
      <c r="Y77" s="1"/>
      <c r="Z77" s="1"/>
    </row>
    <row r="78" spans="1:26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"/>
      <c r="Y78" s="1"/>
      <c r="Z78" s="1"/>
    </row>
    <row r="79" spans="1:26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"/>
      <c r="Y79" s="1"/>
      <c r="Z79" s="1"/>
    </row>
    <row r="80" spans="1:26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"/>
      <c r="Y80" s="1"/>
      <c r="Z80" s="1"/>
    </row>
    <row r="81" spans="1:26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"/>
      <c r="Y81" s="1"/>
      <c r="Z81" s="1"/>
    </row>
    <row r="82" spans="1:26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"/>
      <c r="Y82" s="1"/>
      <c r="Z82" s="1"/>
    </row>
    <row r="83" spans="1:26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"/>
      <c r="Y83" s="1"/>
      <c r="Z83" s="1"/>
    </row>
    <row r="84" spans="1:26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"/>
      <c r="Y84" s="1"/>
      <c r="Z84" s="1"/>
    </row>
    <row r="85" spans="1:26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"/>
      <c r="Y85" s="1"/>
      <c r="Z85" s="1"/>
    </row>
    <row r="86" spans="1:26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"/>
      <c r="Y86" s="1"/>
      <c r="Z86" s="1"/>
    </row>
    <row r="87" spans="1:26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"/>
      <c r="Y87" s="1"/>
      <c r="Z87" s="1"/>
    </row>
    <row r="88" spans="1:26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"/>
      <c r="Y88" s="1"/>
      <c r="Z88" s="1"/>
    </row>
    <row r="89" spans="1:26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"/>
      <c r="Y89" s="1"/>
      <c r="Z89" s="1"/>
    </row>
    <row r="90" spans="1:26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"/>
      <c r="Y90" s="1"/>
      <c r="Z90" s="1"/>
    </row>
    <row r="91" spans="1:26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"/>
      <c r="Y91" s="1"/>
      <c r="Z91" s="1"/>
    </row>
    <row r="92" spans="1:26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"/>
      <c r="Y92" s="1"/>
      <c r="Z92" s="1"/>
    </row>
    <row r="93" spans="1:26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"/>
      <c r="Y93" s="1"/>
      <c r="Z93" s="1"/>
    </row>
    <row r="94" spans="1:26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"/>
      <c r="Y94" s="1"/>
      <c r="Z94" s="1"/>
    </row>
    <row r="95" spans="1:26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"/>
      <c r="Y95" s="1"/>
      <c r="Z95" s="1"/>
    </row>
    <row r="96" spans="1:26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"/>
      <c r="Y96" s="1"/>
      <c r="Z96" s="1"/>
    </row>
    <row r="97" spans="1:26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"/>
      <c r="Y97" s="1"/>
      <c r="Z97" s="1"/>
    </row>
    <row r="98" spans="1:26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"/>
      <c r="Y98" s="1"/>
      <c r="Z98" s="1"/>
    </row>
    <row r="99" spans="1:26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"/>
      <c r="Y99" s="1"/>
      <c r="Z99" s="1"/>
    </row>
    <row r="100" spans="1:26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"/>
      <c r="Y100" s="1"/>
      <c r="Z100" s="1"/>
    </row>
    <row r="101" spans="1:26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"/>
      <c r="Y101" s="1"/>
      <c r="Z101" s="1"/>
    </row>
    <row r="102" spans="1:26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"/>
      <c r="Y102" s="1"/>
      <c r="Z102" s="1"/>
    </row>
    <row r="103" spans="1:26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"/>
      <c r="Y103" s="1"/>
      <c r="Z103" s="1"/>
    </row>
    <row r="104" spans="1:26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"/>
      <c r="Y104" s="1"/>
      <c r="Z104" s="1"/>
    </row>
    <row r="105" spans="1:26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"/>
      <c r="Y105" s="1"/>
      <c r="Z105" s="1"/>
    </row>
    <row r="106" spans="1:26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"/>
      <c r="Y106" s="1"/>
      <c r="Z106" s="1"/>
    </row>
    <row r="107" spans="1:26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"/>
      <c r="Y107" s="1"/>
      <c r="Z107" s="1"/>
    </row>
    <row r="108" spans="1:26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"/>
      <c r="Y108" s="1"/>
      <c r="Z108" s="1"/>
    </row>
    <row r="109" spans="1:26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"/>
      <c r="Y109" s="1"/>
      <c r="Z109" s="1"/>
    </row>
    <row r="110" spans="1:26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"/>
      <c r="Y110" s="1"/>
      <c r="Z110" s="1"/>
    </row>
    <row r="111" spans="1:26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"/>
      <c r="Y111" s="1"/>
      <c r="Z111" s="1"/>
    </row>
    <row r="112" spans="1:26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"/>
      <c r="Y112" s="1"/>
      <c r="Z112" s="1"/>
    </row>
    <row r="113" spans="1:26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"/>
      <c r="Y113" s="1"/>
      <c r="Z113" s="1"/>
    </row>
    <row r="114" spans="1:26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"/>
      <c r="Y114" s="1"/>
      <c r="Z114" s="1"/>
    </row>
    <row r="115" spans="1:26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"/>
      <c r="Y115" s="1"/>
      <c r="Z115" s="1"/>
    </row>
    <row r="116" spans="1:26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"/>
      <c r="Y116" s="1"/>
      <c r="Z116" s="1"/>
    </row>
    <row r="117" spans="1:26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"/>
      <c r="Y117" s="1"/>
      <c r="Z117" s="1"/>
    </row>
    <row r="118" spans="1:26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"/>
      <c r="Y118" s="1"/>
      <c r="Z118" s="1"/>
    </row>
    <row r="119" spans="1:26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"/>
      <c r="Y119" s="1"/>
      <c r="Z119" s="1"/>
    </row>
    <row r="120" spans="1:26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"/>
      <c r="Y120" s="1"/>
      <c r="Z120" s="1"/>
    </row>
    <row r="121" spans="1:26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"/>
      <c r="Y121" s="1"/>
      <c r="Z121" s="1"/>
    </row>
    <row r="122" spans="1:26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"/>
      <c r="Y122" s="1"/>
      <c r="Z122" s="1"/>
    </row>
    <row r="123" spans="1:26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"/>
      <c r="Y123" s="1"/>
      <c r="Z123" s="1"/>
    </row>
    <row r="124" spans="1:26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"/>
      <c r="Y124" s="1"/>
      <c r="Z124" s="1"/>
    </row>
    <row r="125" spans="1:26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"/>
      <c r="Y125" s="1"/>
      <c r="Z125" s="1"/>
    </row>
    <row r="126" spans="1:26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"/>
      <c r="Y126" s="1"/>
      <c r="Z126" s="1"/>
    </row>
    <row r="127" spans="1:26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"/>
      <c r="Y127" s="1"/>
      <c r="Z127" s="1"/>
    </row>
    <row r="128" spans="1:26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"/>
      <c r="Y128" s="1"/>
      <c r="Z128" s="1"/>
    </row>
    <row r="129" spans="1:26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"/>
      <c r="Y129" s="1"/>
      <c r="Z129" s="1"/>
    </row>
    <row r="130" spans="1:26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"/>
      <c r="Y130" s="1"/>
      <c r="Z130" s="1"/>
    </row>
    <row r="131" spans="1:26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"/>
      <c r="Y131" s="1"/>
      <c r="Z131" s="1"/>
    </row>
    <row r="132" spans="1:26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"/>
      <c r="Y132" s="1"/>
      <c r="Z132" s="1"/>
    </row>
    <row r="133" spans="1:26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"/>
      <c r="Y133" s="1"/>
      <c r="Z133" s="1"/>
    </row>
    <row r="134" spans="1:26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"/>
      <c r="Y134" s="1"/>
      <c r="Z134" s="1"/>
    </row>
    <row r="135" spans="1:26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"/>
      <c r="Y135" s="1"/>
      <c r="Z135" s="1"/>
    </row>
    <row r="136" spans="1:26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"/>
      <c r="Y136" s="1"/>
      <c r="Z136" s="1"/>
    </row>
    <row r="137" spans="1:26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"/>
      <c r="Y137" s="1"/>
      <c r="Z137" s="1"/>
    </row>
    <row r="138" spans="1:26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"/>
      <c r="Y138" s="1"/>
      <c r="Z138" s="1"/>
    </row>
    <row r="139" spans="1:26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"/>
      <c r="Y139" s="1"/>
      <c r="Z139" s="1"/>
    </row>
    <row r="140" spans="1:26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"/>
      <c r="Y140" s="1"/>
      <c r="Z140" s="1"/>
    </row>
    <row r="141" spans="1:26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"/>
      <c r="Y141" s="1"/>
      <c r="Z141" s="1"/>
    </row>
    <row r="142" spans="1:26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"/>
      <c r="Y142" s="1"/>
      <c r="Z142" s="1"/>
    </row>
    <row r="143" spans="1:26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"/>
      <c r="Y143" s="1"/>
      <c r="Z143" s="1"/>
    </row>
    <row r="144" spans="1:26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"/>
      <c r="Y144" s="1"/>
      <c r="Z144" s="1"/>
    </row>
    <row r="145" spans="1:26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"/>
      <c r="Y145" s="1"/>
      <c r="Z145" s="1"/>
    </row>
    <row r="146" spans="1:26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"/>
      <c r="Y146" s="1"/>
      <c r="Z146" s="1"/>
    </row>
    <row r="147" spans="1:26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"/>
      <c r="Y147" s="1"/>
      <c r="Z147" s="1"/>
    </row>
    <row r="148" spans="1:26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"/>
      <c r="Y148" s="1"/>
      <c r="Z148" s="1"/>
    </row>
    <row r="149" spans="1:26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"/>
      <c r="Y149" s="1"/>
      <c r="Z149" s="1"/>
    </row>
    <row r="150" spans="1:26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"/>
      <c r="Y150" s="1"/>
      <c r="Z150" s="1"/>
    </row>
    <row r="151" spans="1:26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"/>
      <c r="Y151" s="1"/>
      <c r="Z151" s="1"/>
    </row>
    <row r="152" spans="1:26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"/>
      <c r="Y152" s="1"/>
      <c r="Z152" s="1"/>
    </row>
    <row r="153" spans="1:26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"/>
      <c r="Y153" s="1"/>
      <c r="Z153" s="1"/>
    </row>
    <row r="154" spans="1:26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"/>
      <c r="Y154" s="1"/>
      <c r="Z154" s="1"/>
    </row>
    <row r="155" spans="1:26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"/>
      <c r="Y155" s="1"/>
      <c r="Z155" s="1"/>
    </row>
    <row r="156" spans="1:26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"/>
      <c r="Y156" s="1"/>
      <c r="Z156" s="1"/>
    </row>
    <row r="157" spans="1:26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"/>
      <c r="Y157" s="1"/>
      <c r="Z157" s="1"/>
    </row>
    <row r="158" spans="1:26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"/>
      <c r="Y158" s="1"/>
      <c r="Z158" s="1"/>
    </row>
    <row r="159" spans="1:26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"/>
      <c r="Y159" s="1"/>
      <c r="Z159" s="1"/>
    </row>
    <row r="160" spans="1:26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"/>
      <c r="Y160" s="1"/>
      <c r="Z160" s="1"/>
    </row>
    <row r="161" spans="1:26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"/>
      <c r="Y161" s="1"/>
      <c r="Z161" s="1"/>
    </row>
    <row r="162" spans="1:26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"/>
      <c r="Y162" s="1"/>
      <c r="Z162" s="1"/>
    </row>
    <row r="163" spans="1:26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"/>
      <c r="Y163" s="1"/>
      <c r="Z163" s="1"/>
    </row>
    <row r="164" spans="1:26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"/>
      <c r="Y164" s="1"/>
      <c r="Z164" s="1"/>
    </row>
    <row r="165" spans="1:26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"/>
      <c r="Y165" s="1"/>
      <c r="Z165" s="1"/>
    </row>
    <row r="166" spans="1:26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"/>
      <c r="Y166" s="1"/>
      <c r="Z166" s="1"/>
    </row>
    <row r="167" spans="1:26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"/>
      <c r="Y167" s="1"/>
      <c r="Z167" s="1"/>
    </row>
    <row r="168" spans="1:26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"/>
      <c r="Y168" s="1"/>
      <c r="Z168" s="1"/>
    </row>
    <row r="169" spans="1:26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"/>
      <c r="Y169" s="1"/>
      <c r="Z169" s="1"/>
    </row>
    <row r="170" spans="1:26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"/>
      <c r="Y170" s="1"/>
      <c r="Z170" s="1"/>
    </row>
    <row r="171" spans="1:26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"/>
      <c r="Y171" s="1"/>
      <c r="Z171" s="1"/>
    </row>
    <row r="172" spans="1:26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"/>
      <c r="Y172" s="1"/>
      <c r="Z172" s="1"/>
    </row>
    <row r="173" spans="1:26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"/>
      <c r="Y173" s="1"/>
      <c r="Z173" s="1"/>
    </row>
    <row r="174" spans="1:26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"/>
      <c r="Y174" s="1"/>
      <c r="Z174" s="1"/>
    </row>
    <row r="175" spans="1:26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"/>
      <c r="Y175" s="1"/>
      <c r="Z175" s="1"/>
    </row>
    <row r="176" spans="1:26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"/>
      <c r="Y176" s="1"/>
      <c r="Z176" s="1"/>
    </row>
    <row r="177" spans="1:26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"/>
      <c r="Y177" s="1"/>
      <c r="Z177" s="1"/>
    </row>
    <row r="178" spans="1:26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"/>
      <c r="Y178" s="1"/>
      <c r="Z178" s="1"/>
    </row>
    <row r="179" spans="1:26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"/>
      <c r="Y179" s="1"/>
      <c r="Z179" s="1"/>
    </row>
    <row r="180" spans="1:26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"/>
      <c r="Y180" s="1"/>
      <c r="Z180" s="1"/>
    </row>
    <row r="181" spans="1:26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"/>
      <c r="Y181" s="1"/>
      <c r="Z181" s="1"/>
    </row>
    <row r="182" spans="1:26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"/>
      <c r="Y182" s="1"/>
      <c r="Z182" s="1"/>
    </row>
    <row r="183" spans="1:26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"/>
      <c r="Y183" s="1"/>
      <c r="Z183" s="1"/>
    </row>
    <row r="184" spans="1:26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"/>
      <c r="Y184" s="1"/>
      <c r="Z184" s="1"/>
    </row>
    <row r="185" spans="1:26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"/>
      <c r="Y185" s="1"/>
      <c r="Z185" s="1"/>
    </row>
    <row r="186" spans="1:26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"/>
      <c r="Y186" s="1"/>
      <c r="Z186" s="1"/>
    </row>
    <row r="187" spans="1:26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"/>
      <c r="Y187" s="1"/>
      <c r="Z187" s="1"/>
    </row>
    <row r="188" spans="1:26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"/>
      <c r="Y188" s="1"/>
      <c r="Z188" s="1"/>
    </row>
    <row r="189" spans="1:26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"/>
      <c r="Y189" s="1"/>
      <c r="Z189" s="1"/>
    </row>
    <row r="190" spans="1:26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"/>
      <c r="Y190" s="1"/>
      <c r="Z190" s="1"/>
    </row>
    <row r="191" spans="1:26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"/>
      <c r="Y191" s="1"/>
      <c r="Z191" s="1"/>
    </row>
    <row r="192" spans="1:26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"/>
      <c r="Y192" s="1"/>
      <c r="Z192" s="1"/>
    </row>
    <row r="193" spans="1:26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"/>
      <c r="Y193" s="1"/>
      <c r="Z193" s="1"/>
    </row>
    <row r="194" spans="1:26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"/>
      <c r="Y194" s="1"/>
      <c r="Z194" s="1"/>
    </row>
    <row r="195" spans="1:26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"/>
      <c r="Y195" s="1"/>
      <c r="Z195" s="1"/>
    </row>
    <row r="196" spans="1:26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"/>
      <c r="Y196" s="1"/>
      <c r="Z196" s="1"/>
    </row>
    <row r="197" spans="1:26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"/>
      <c r="Y197" s="1"/>
      <c r="Z197" s="1"/>
    </row>
    <row r="198" spans="1:26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"/>
      <c r="Y198" s="1"/>
      <c r="Z198" s="1"/>
    </row>
    <row r="199" spans="1:26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"/>
      <c r="Y199" s="1"/>
      <c r="Z199" s="1"/>
    </row>
    <row r="200" spans="1:26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"/>
      <c r="Y200" s="1"/>
      <c r="Z200" s="1"/>
    </row>
    <row r="201" spans="1:26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"/>
      <c r="Y201" s="1"/>
      <c r="Z201" s="1"/>
    </row>
    <row r="202" spans="1:26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"/>
      <c r="Y202" s="1"/>
      <c r="Z202" s="1"/>
    </row>
    <row r="203" spans="1:26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"/>
      <c r="Y203" s="1"/>
      <c r="Z203" s="1"/>
    </row>
    <row r="204" spans="1:26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"/>
      <c r="Y204" s="1"/>
      <c r="Z204" s="1"/>
    </row>
    <row r="205" spans="1:26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"/>
      <c r="Y205" s="1"/>
      <c r="Z205" s="1"/>
    </row>
    <row r="206" spans="1:26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"/>
      <c r="Y206" s="1"/>
      <c r="Z206" s="1"/>
    </row>
    <row r="207" spans="1:26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"/>
      <c r="Y207" s="1"/>
      <c r="Z207" s="1"/>
    </row>
    <row r="208" spans="1:26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"/>
      <c r="Y208" s="1"/>
      <c r="Z208" s="1"/>
    </row>
    <row r="209" spans="1:26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"/>
      <c r="Y209" s="1"/>
      <c r="Z209" s="1"/>
    </row>
    <row r="210" spans="1:26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"/>
      <c r="Y210" s="1"/>
      <c r="Z210" s="1"/>
    </row>
    <row r="211" spans="1:26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"/>
      <c r="Y211" s="1"/>
      <c r="Z211" s="1"/>
    </row>
    <row r="212" spans="1:26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"/>
      <c r="Y212" s="1"/>
      <c r="Z212" s="1"/>
    </row>
    <row r="213" spans="1:26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"/>
      <c r="Y213" s="1"/>
      <c r="Z213" s="1"/>
    </row>
    <row r="214" spans="1:26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"/>
      <c r="Y214" s="1"/>
      <c r="Z214" s="1"/>
    </row>
    <row r="215" spans="1:26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"/>
      <c r="Y215" s="1"/>
      <c r="Z215" s="1"/>
    </row>
    <row r="216" spans="1:26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"/>
      <c r="Y216" s="1"/>
      <c r="Z216" s="1"/>
    </row>
    <row r="217" spans="1:26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"/>
      <c r="Y217" s="1"/>
      <c r="Z217" s="1"/>
    </row>
    <row r="218" spans="1:26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"/>
      <c r="Y218" s="1"/>
      <c r="Z218" s="1"/>
    </row>
    <row r="219" spans="1:26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"/>
      <c r="Y219" s="1"/>
      <c r="Z219" s="1"/>
    </row>
    <row r="220" spans="1:26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"/>
      <c r="Y220" s="1"/>
      <c r="Z220" s="1"/>
    </row>
    <row r="221" spans="1:26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"/>
      <c r="Y221" s="1"/>
      <c r="Z221" s="1"/>
    </row>
    <row r="222" spans="1:26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"/>
      <c r="Y222" s="1"/>
      <c r="Z222" s="1"/>
    </row>
    <row r="223" spans="1:26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"/>
      <c r="Y223" s="1"/>
      <c r="Z223" s="1"/>
    </row>
    <row r="224" spans="1:26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"/>
      <c r="Y224" s="1"/>
      <c r="Z224" s="1"/>
    </row>
    <row r="225" spans="1:26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"/>
      <c r="Y225" s="1"/>
      <c r="Z225" s="1"/>
    </row>
    <row r="226" spans="1:26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"/>
      <c r="Y226" s="1"/>
      <c r="Z226" s="1"/>
    </row>
    <row r="227" spans="1:26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"/>
      <c r="Y227" s="1"/>
      <c r="Z227" s="1"/>
    </row>
    <row r="228" spans="1:26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"/>
      <c r="Y228" s="1"/>
      <c r="Z228" s="1"/>
    </row>
    <row r="229" spans="1:26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"/>
      <c r="Y229" s="1"/>
      <c r="Z229" s="1"/>
    </row>
    <row r="230" spans="1:26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"/>
      <c r="Y230" s="1"/>
      <c r="Z230" s="1"/>
    </row>
    <row r="231" spans="1:26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"/>
      <c r="Y231" s="1"/>
      <c r="Z231" s="1"/>
    </row>
    <row r="232" spans="1:26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"/>
      <c r="Y232" s="1"/>
      <c r="Z232" s="1"/>
    </row>
    <row r="233" spans="1:26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"/>
      <c r="Y233" s="1"/>
      <c r="Z233" s="1"/>
    </row>
    <row r="234" spans="1:26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"/>
      <c r="Y234" s="1"/>
      <c r="Z234" s="1"/>
    </row>
    <row r="235" spans="1:26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"/>
      <c r="Y235" s="1"/>
      <c r="Z235" s="1"/>
    </row>
    <row r="236" spans="1:26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"/>
      <c r="Y236" s="1"/>
      <c r="Z236" s="1"/>
    </row>
    <row r="237" spans="1:26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"/>
      <c r="Y237" s="1"/>
      <c r="Z237" s="1"/>
    </row>
    <row r="238" spans="1:26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"/>
      <c r="Y238" s="1"/>
      <c r="Z238" s="1"/>
    </row>
    <row r="239" spans="1:26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"/>
      <c r="Y239" s="1"/>
      <c r="Z239" s="1"/>
    </row>
    <row r="240" spans="1:26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"/>
      <c r="Y240" s="1"/>
      <c r="Z240" s="1"/>
    </row>
    <row r="241" spans="1:26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"/>
      <c r="Y241" s="1"/>
      <c r="Z241" s="1"/>
    </row>
    <row r="242" spans="1:26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8">
    <mergeCell ref="B29:C29"/>
    <mergeCell ref="B35:C35"/>
    <mergeCell ref="B40:C40"/>
    <mergeCell ref="B1:C1"/>
    <mergeCell ref="B2:C2"/>
    <mergeCell ref="B13:C13"/>
    <mergeCell ref="B21:C21"/>
    <mergeCell ref="B25:C25"/>
  </mergeCells>
  <pageMargins left="0.33" right="0.23" top="1" bottom="1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1"/>
  <sheetViews>
    <sheetView topLeftCell="B29" workbookViewId="0">
      <selection activeCell="F49" sqref="F49"/>
    </sheetView>
  </sheetViews>
  <sheetFormatPr defaultColWidth="14.453125" defaultRowHeight="12.5"/>
  <cols>
    <col min="1" max="1" width="9.1796875" hidden="1" customWidth="1"/>
    <col min="2" max="2" width="26.453125" customWidth="1"/>
    <col min="3" max="3" width="9.81640625" customWidth="1"/>
    <col min="4" max="4" width="9.453125" customWidth="1"/>
    <col min="5" max="5" width="10.26953125" customWidth="1"/>
    <col min="6" max="6" width="15.7265625" customWidth="1"/>
    <col min="7" max="7" width="18.453125" customWidth="1"/>
    <col min="8" max="8" width="22.453125" customWidth="1"/>
    <col min="9" max="9" width="9.1796875" customWidth="1"/>
    <col min="10" max="10" width="16.81640625" customWidth="1"/>
    <col min="11" max="19" width="9.1796875" customWidth="1"/>
  </cols>
  <sheetData>
    <row r="1" spans="1:26" ht="17.5">
      <c r="A1" s="2"/>
      <c r="B1" s="172" t="s">
        <v>59</v>
      </c>
      <c r="C1" s="173"/>
      <c r="D1" s="173"/>
      <c r="E1" s="173"/>
      <c r="F1" s="173"/>
      <c r="G1" s="14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1"/>
      <c r="Y1" s="1"/>
      <c r="Z1" s="1"/>
    </row>
    <row r="2" spans="1:26" ht="15">
      <c r="A2" s="2">
        <v>34000</v>
      </c>
      <c r="B2" s="174" t="s">
        <v>60</v>
      </c>
      <c r="C2" s="175"/>
      <c r="D2" s="175"/>
      <c r="E2" s="176"/>
      <c r="F2" s="63">
        <v>5000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3.5">
      <c r="A3" s="2"/>
      <c r="B3" s="177" t="s">
        <v>61</v>
      </c>
      <c r="C3" s="149"/>
      <c r="D3" s="149"/>
      <c r="E3" s="149"/>
      <c r="F3" s="39">
        <v>0</v>
      </c>
      <c r="G3" s="2"/>
      <c r="H3" s="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</row>
    <row r="4" spans="1:26" ht="13.5">
      <c r="A4" s="2"/>
      <c r="B4" s="109" t="s">
        <v>62</v>
      </c>
      <c r="C4" s="110"/>
      <c r="D4" s="110"/>
      <c r="E4" s="110"/>
      <c r="F4" s="41">
        <f>SUM(F2:F3)</f>
        <v>5000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</row>
    <row r="5" spans="1:26" ht="14">
      <c r="A5" s="2"/>
      <c r="B5" s="71"/>
      <c r="C5" s="73"/>
      <c r="D5" s="73"/>
      <c r="E5" s="73"/>
      <c r="F5" s="39"/>
      <c r="G5" s="2"/>
      <c r="H5" s="2"/>
      <c r="I5" s="4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</row>
    <row r="6" spans="1:26" ht="15">
      <c r="A6" s="2"/>
      <c r="B6" s="111" t="s">
        <v>63</v>
      </c>
      <c r="C6" s="112"/>
      <c r="D6" s="112"/>
      <c r="E6" s="112"/>
      <c r="F6" s="113"/>
      <c r="G6" s="40"/>
      <c r="H6" s="40"/>
      <c r="I6" s="14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</row>
    <row r="7" spans="1:26" ht="13.5">
      <c r="A7" s="2">
        <v>34370</v>
      </c>
      <c r="B7" s="71" t="s">
        <v>64</v>
      </c>
      <c r="C7" s="73"/>
      <c r="D7" s="73"/>
      <c r="E7" s="73"/>
      <c r="F7" s="20">
        <v>20000</v>
      </c>
      <c r="G7" s="2"/>
      <c r="H7" s="14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</row>
    <row r="8" spans="1:26" ht="13.5">
      <c r="A8" s="2">
        <v>34310</v>
      </c>
      <c r="B8" s="71" t="s">
        <v>65</v>
      </c>
      <c r="C8" s="73"/>
      <c r="D8" s="73"/>
      <c r="E8" s="73"/>
      <c r="F8" s="20">
        <v>50000</v>
      </c>
      <c r="G8" s="2"/>
      <c r="H8" s="1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</row>
    <row r="9" spans="1:26" ht="13.5">
      <c r="A9" s="2">
        <v>34420</v>
      </c>
      <c r="B9" s="71" t="s">
        <v>66</v>
      </c>
      <c r="C9" s="73"/>
      <c r="D9" s="73"/>
      <c r="E9" s="73"/>
      <c r="F9" s="20">
        <v>30000</v>
      </c>
      <c r="G9" s="2"/>
      <c r="H9" s="2"/>
      <c r="I9" s="2"/>
      <c r="J9" s="2"/>
      <c r="K9" s="144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</row>
    <row r="10" spans="1:26" ht="13.5">
      <c r="A10" s="2">
        <v>34240</v>
      </c>
      <c r="B10" s="177" t="s">
        <v>67</v>
      </c>
      <c r="C10" s="149"/>
      <c r="D10" s="149"/>
      <c r="E10" s="150"/>
      <c r="F10" s="20">
        <v>10000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</row>
    <row r="11" spans="1:26" ht="13.5">
      <c r="A11" s="2">
        <v>34120</v>
      </c>
      <c r="B11" s="71" t="s">
        <v>68</v>
      </c>
      <c r="C11" s="73"/>
      <c r="D11" s="73"/>
      <c r="E11" s="73"/>
      <c r="F11" s="20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1"/>
    </row>
    <row r="12" spans="1:26" ht="13.5">
      <c r="A12" s="2"/>
      <c r="B12" s="109" t="s">
        <v>69</v>
      </c>
      <c r="C12" s="73"/>
      <c r="D12" s="73"/>
      <c r="E12" s="73"/>
      <c r="F12" s="27">
        <f>SUM(F7:F11)</f>
        <v>110000</v>
      </c>
      <c r="G12" s="2"/>
      <c r="H12" s="2"/>
      <c r="I12" s="2"/>
      <c r="J12" s="2"/>
      <c r="K12" s="145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  <c r="W12" s="1"/>
      <c r="X12" s="1"/>
      <c r="Y12" s="1"/>
      <c r="Z12" s="1"/>
    </row>
    <row r="13" spans="1:26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145"/>
      <c r="L13" s="2"/>
      <c r="M13" s="2"/>
      <c r="N13" s="2"/>
      <c r="O13" s="2"/>
      <c r="P13" s="2"/>
      <c r="Q13" s="2"/>
      <c r="R13" s="2"/>
      <c r="S13" s="2"/>
      <c r="T13" s="1"/>
      <c r="U13" s="1"/>
      <c r="V13" s="1"/>
      <c r="W13" s="1"/>
      <c r="X13" s="1"/>
      <c r="Y13" s="1"/>
      <c r="Z13" s="1"/>
    </row>
    <row r="14" spans="1:26" ht="15">
      <c r="A14" s="2"/>
      <c r="B14" s="111" t="s">
        <v>70</v>
      </c>
      <c r="C14" s="112"/>
      <c r="D14" s="112"/>
      <c r="E14" s="112"/>
      <c r="F14" s="1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  <c r="Y14" s="1"/>
      <c r="Z14" s="1"/>
    </row>
    <row r="15" spans="1:26" ht="13.5">
      <c r="A15" s="132" t="s">
        <v>73</v>
      </c>
      <c r="B15" s="71" t="s">
        <v>74</v>
      </c>
      <c r="C15" s="73"/>
      <c r="D15" s="73"/>
      <c r="E15" s="73"/>
      <c r="F15" s="32">
        <v>25000</v>
      </c>
      <c r="G15" s="123" t="s">
        <v>75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1"/>
      <c r="U15" s="1"/>
      <c r="V15" s="1"/>
      <c r="W15" s="1"/>
      <c r="X15" s="1"/>
      <c r="Y15" s="1"/>
      <c r="Z15" s="1"/>
    </row>
    <row r="16" spans="1:26" ht="13.5">
      <c r="A16" s="132"/>
      <c r="B16" s="71" t="s">
        <v>212</v>
      </c>
      <c r="C16" s="73"/>
      <c r="D16" s="73"/>
      <c r="E16" s="73"/>
      <c r="F16" s="32">
        <v>25000</v>
      </c>
      <c r="G16" s="12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1"/>
      <c r="U16" s="1"/>
      <c r="V16" s="1"/>
      <c r="W16" s="1"/>
      <c r="X16" s="1"/>
      <c r="Y16" s="1"/>
      <c r="Z16" s="1"/>
    </row>
    <row r="17" spans="1:26" ht="13.5">
      <c r="A17" s="43">
        <v>34600</v>
      </c>
      <c r="B17" s="71" t="s">
        <v>72</v>
      </c>
      <c r="C17" s="73"/>
      <c r="D17" s="73"/>
      <c r="E17" s="73"/>
      <c r="F17" s="32">
        <v>20000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"/>
      <c r="U17" s="1"/>
      <c r="V17" s="1"/>
      <c r="W17" s="1"/>
      <c r="X17" s="1"/>
      <c r="Y17" s="1"/>
      <c r="Z17" s="1"/>
    </row>
    <row r="18" spans="1:26" ht="13.5">
      <c r="A18" s="43">
        <v>34500</v>
      </c>
      <c r="B18" s="71" t="s">
        <v>71</v>
      </c>
      <c r="C18" s="73"/>
      <c r="D18" s="73"/>
      <c r="E18" s="73"/>
      <c r="F18" s="32">
        <v>60000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"/>
      <c r="U18" s="1"/>
      <c r="V18" s="1"/>
      <c r="W18" s="1"/>
      <c r="X18" s="1"/>
      <c r="Y18" s="1"/>
      <c r="Z18" s="1"/>
    </row>
    <row r="19" spans="1:26" ht="13.5">
      <c r="A19" s="43">
        <v>34750</v>
      </c>
      <c r="B19" s="71" t="s">
        <v>76</v>
      </c>
      <c r="C19" s="73"/>
      <c r="D19" s="73"/>
      <c r="E19" s="73"/>
      <c r="F19" s="32">
        <v>10000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1"/>
      <c r="V19" s="1"/>
      <c r="W19" s="1"/>
      <c r="X19" s="1"/>
      <c r="Y19" s="1"/>
      <c r="Z19" s="1"/>
    </row>
    <row r="20" spans="1:26" ht="13.5">
      <c r="A20" s="2">
        <v>34700</v>
      </c>
      <c r="B20" s="71" t="s">
        <v>211</v>
      </c>
      <c r="C20" s="73"/>
      <c r="D20" s="73"/>
      <c r="E20" s="73"/>
      <c r="F20" s="32">
        <v>15000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"/>
      <c r="U20" s="1"/>
      <c r="V20" s="1"/>
      <c r="W20" s="1"/>
      <c r="X20" s="1"/>
      <c r="Y20" s="1"/>
      <c r="Z20" s="1"/>
    </row>
    <row r="21" spans="1:26" ht="13.5">
      <c r="A21" s="46">
        <v>35050</v>
      </c>
      <c r="B21" s="114" t="s">
        <v>77</v>
      </c>
      <c r="C21" s="73"/>
      <c r="D21" s="73"/>
      <c r="E21" s="73"/>
      <c r="F21" s="32">
        <v>10000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  <c r="W21" s="1"/>
      <c r="X21" s="1"/>
      <c r="Y21" s="1"/>
      <c r="Z21" s="1"/>
    </row>
    <row r="22" spans="1:26" ht="13.5">
      <c r="A22" s="43">
        <v>34900</v>
      </c>
      <c r="B22" s="71" t="s">
        <v>78</v>
      </c>
      <c r="C22" s="73"/>
      <c r="D22" s="73"/>
      <c r="E22" s="73"/>
      <c r="F22" s="21">
        <v>40000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  <c r="W22" s="1"/>
      <c r="X22" s="1"/>
      <c r="Y22" s="1"/>
      <c r="Z22" s="1"/>
    </row>
    <row r="23" spans="1:26" ht="13.5">
      <c r="A23" s="2"/>
      <c r="B23" s="109" t="s">
        <v>79</v>
      </c>
      <c r="C23" s="73"/>
      <c r="D23" s="73"/>
      <c r="E23" s="73"/>
      <c r="F23" s="27">
        <f>SUM(F15:F22)</f>
        <v>205000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  <c r="W23" s="1"/>
      <c r="X23" s="1"/>
      <c r="Y23" s="1"/>
      <c r="Z23" s="1"/>
    </row>
    <row r="24" spans="1:2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  <c r="W24" s="1"/>
      <c r="X24" s="1"/>
      <c r="Y24" s="1"/>
      <c r="Z24" s="1"/>
    </row>
    <row r="25" spans="1:26" ht="15">
      <c r="A25" s="2"/>
      <c r="B25" s="111" t="s">
        <v>80</v>
      </c>
      <c r="C25" s="112"/>
      <c r="D25" s="112"/>
      <c r="E25" s="112"/>
      <c r="F25" s="113"/>
      <c r="G25" s="2" t="s">
        <v>81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  <c r="W25" s="1"/>
      <c r="X25" s="1"/>
      <c r="Y25" s="1"/>
      <c r="Z25" s="1"/>
    </row>
    <row r="26" spans="1:26" ht="13.5">
      <c r="A26" s="43">
        <v>34350</v>
      </c>
      <c r="B26" s="71" t="s">
        <v>82</v>
      </c>
      <c r="C26" s="73"/>
      <c r="D26" s="73"/>
      <c r="E26" s="73"/>
      <c r="F26" s="32">
        <v>30000</v>
      </c>
      <c r="G26" s="138" t="s">
        <v>83</v>
      </c>
      <c r="H26" s="139" t="s">
        <v>84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  <c r="V26" s="1"/>
      <c r="W26" s="1"/>
      <c r="X26" s="1"/>
      <c r="Y26" s="1"/>
      <c r="Z26" s="1"/>
    </row>
    <row r="27" spans="1:26" ht="13.5">
      <c r="A27" s="43">
        <v>34300</v>
      </c>
      <c r="B27" s="71" t="s">
        <v>213</v>
      </c>
      <c r="C27" s="73"/>
      <c r="D27" s="73"/>
      <c r="E27" s="73"/>
      <c r="F27" s="32">
        <v>75000</v>
      </c>
      <c r="G27" s="139" t="s">
        <v>85</v>
      </c>
      <c r="H27" s="139" t="s">
        <v>86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  <c r="V27" s="1"/>
      <c r="W27" s="1"/>
      <c r="X27" s="1"/>
      <c r="Y27" s="1"/>
      <c r="Z27" s="1"/>
    </row>
    <row r="28" spans="1:26" ht="13.5">
      <c r="A28" s="43">
        <v>34400</v>
      </c>
      <c r="B28" s="71" t="s">
        <v>87</v>
      </c>
      <c r="C28" s="73"/>
      <c r="D28" s="73"/>
      <c r="E28" s="73"/>
      <c r="F28" s="32">
        <v>45000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  <c r="V28" s="1"/>
      <c r="W28" s="1"/>
      <c r="X28" s="1"/>
      <c r="Y28" s="1"/>
      <c r="Z28" s="1"/>
    </row>
    <row r="29" spans="1:26" ht="13.5">
      <c r="A29" s="43">
        <v>34200</v>
      </c>
      <c r="B29" s="177" t="s">
        <v>88</v>
      </c>
      <c r="C29" s="149"/>
      <c r="D29" s="149"/>
      <c r="E29" s="149"/>
      <c r="F29" s="32">
        <v>10000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  <c r="V29" s="1"/>
      <c r="W29" s="1"/>
      <c r="X29" s="1"/>
      <c r="Y29" s="1"/>
      <c r="Z29" s="1"/>
    </row>
    <row r="30" spans="1:26" ht="13.5">
      <c r="A30" s="43">
        <v>34100</v>
      </c>
      <c r="B30" s="71" t="s">
        <v>89</v>
      </c>
      <c r="C30" s="73"/>
      <c r="D30" s="73"/>
      <c r="E30" s="73"/>
      <c r="F30" s="32">
        <v>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1"/>
      <c r="V30" s="1"/>
      <c r="W30" s="1"/>
      <c r="X30" s="1"/>
      <c r="Y30" s="1"/>
      <c r="Z30" s="1"/>
    </row>
    <row r="31" spans="1:26" ht="13.5">
      <c r="A31" s="2"/>
      <c r="B31" s="109" t="s">
        <v>90</v>
      </c>
      <c r="C31" s="73"/>
      <c r="D31" s="73"/>
      <c r="E31" s="73"/>
      <c r="F31" s="47">
        <f>SUM(F26:F30)</f>
        <v>190000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1"/>
      <c r="V31" s="1"/>
      <c r="W31" s="1"/>
      <c r="X31" s="1"/>
      <c r="Y31" s="1"/>
      <c r="Z31" s="1"/>
    </row>
    <row r="32" spans="1:26" ht="13.5">
      <c r="A32" s="2"/>
      <c r="B32" s="2"/>
      <c r="C32" s="2"/>
      <c r="D32" s="2"/>
      <c r="E32" s="2"/>
      <c r="F32" s="3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1"/>
      <c r="V32" s="1"/>
      <c r="W32" s="1"/>
      <c r="X32" s="1"/>
      <c r="Y32" s="1"/>
      <c r="Z32" s="1"/>
    </row>
    <row r="33" spans="1:26" ht="15">
      <c r="A33" s="2"/>
      <c r="B33" s="111" t="s">
        <v>91</v>
      </c>
      <c r="C33" s="112"/>
      <c r="D33" s="112"/>
      <c r="E33" s="112"/>
      <c r="F33" s="1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1"/>
      <c r="V33" s="1"/>
      <c r="W33" s="1"/>
      <c r="X33" s="1"/>
      <c r="Y33" s="1"/>
      <c r="Z33" s="1"/>
    </row>
    <row r="34" spans="1:26" ht="13.5">
      <c r="A34" s="2">
        <v>34360</v>
      </c>
      <c r="B34" s="71" t="s">
        <v>92</v>
      </c>
      <c r="C34" s="73"/>
      <c r="D34" s="73"/>
      <c r="E34" s="73"/>
      <c r="F34" s="32">
        <v>35000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1"/>
      <c r="V34" s="1"/>
      <c r="W34" s="1"/>
      <c r="X34" s="1"/>
      <c r="Y34" s="1"/>
      <c r="Z34" s="1"/>
    </row>
    <row r="35" spans="1:26" ht="13.5">
      <c r="A35" s="2">
        <v>34330</v>
      </c>
      <c r="B35" s="71" t="s">
        <v>93</v>
      </c>
      <c r="C35" s="73"/>
      <c r="D35" s="73"/>
      <c r="E35" s="73"/>
      <c r="F35" s="32">
        <v>35000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1"/>
      <c r="V35" s="1"/>
      <c r="W35" s="1"/>
      <c r="X35" s="1"/>
      <c r="Y35" s="1"/>
      <c r="Z35" s="1"/>
    </row>
    <row r="36" spans="1:26" ht="13.5">
      <c r="A36" s="2">
        <v>34450</v>
      </c>
      <c r="B36" s="71" t="s">
        <v>94</v>
      </c>
      <c r="C36" s="73"/>
      <c r="D36" s="73"/>
      <c r="E36" s="73"/>
      <c r="F36" s="32">
        <v>35000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1"/>
      <c r="V36" s="1"/>
      <c r="W36" s="1"/>
      <c r="X36" s="1"/>
      <c r="Y36" s="1"/>
      <c r="Z36" s="1"/>
    </row>
    <row r="37" spans="1:26" ht="13.5">
      <c r="A37" s="2">
        <v>34250</v>
      </c>
      <c r="B37" s="71" t="s">
        <v>95</v>
      </c>
      <c r="C37" s="73"/>
      <c r="D37" s="73"/>
      <c r="E37" s="73"/>
      <c r="F37" s="32">
        <v>35000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1"/>
      <c r="V37" s="1"/>
      <c r="W37" s="1"/>
      <c r="X37" s="1"/>
      <c r="Y37" s="1"/>
      <c r="Z37" s="1"/>
    </row>
    <row r="38" spans="1:26" ht="13.5">
      <c r="A38" s="2">
        <v>34150</v>
      </c>
      <c r="B38" s="71" t="s">
        <v>96</v>
      </c>
      <c r="C38" s="73"/>
      <c r="D38" s="73"/>
      <c r="E38" s="73"/>
      <c r="F38" s="32">
        <v>35000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1"/>
      <c r="V38" s="1"/>
      <c r="W38" s="1"/>
      <c r="X38" s="1"/>
      <c r="Y38" s="1"/>
      <c r="Z38" s="1"/>
    </row>
    <row r="39" spans="1:26" ht="13.5">
      <c r="A39" s="2"/>
      <c r="B39" s="109" t="s">
        <v>97</v>
      </c>
      <c r="C39" s="73"/>
      <c r="D39" s="73"/>
      <c r="E39" s="73"/>
      <c r="F39" s="47">
        <f>SUM(F34:F38)</f>
        <v>175000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1"/>
      <c r="V39" s="1"/>
      <c r="W39" s="1"/>
      <c r="X39" s="1"/>
      <c r="Y39" s="1"/>
      <c r="Z39" s="1"/>
    </row>
    <row r="40" spans="1:26" ht="13.5">
      <c r="A40" s="2"/>
      <c r="B40" s="48"/>
      <c r="C40" s="49"/>
      <c r="D40" s="49"/>
      <c r="E40" s="49"/>
      <c r="F40" s="5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1"/>
      <c r="V40" s="1"/>
      <c r="W40" s="1"/>
      <c r="X40" s="1"/>
      <c r="Y40" s="1"/>
      <c r="Z40" s="1"/>
    </row>
    <row r="41" spans="1:26" ht="15">
      <c r="A41" s="2"/>
      <c r="B41" s="64" t="s">
        <v>98</v>
      </c>
      <c r="C41" s="116"/>
      <c r="D41" s="65"/>
      <c r="E41" s="65"/>
      <c r="F41" s="6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  <c r="V41" s="1"/>
      <c r="W41" s="1"/>
      <c r="X41" s="1"/>
      <c r="Y41" s="1"/>
      <c r="Z41" s="1"/>
    </row>
    <row r="42" spans="1:26" ht="13.5">
      <c r="A42" s="2">
        <v>34810</v>
      </c>
      <c r="B42" s="177" t="s">
        <v>99</v>
      </c>
      <c r="C42" s="149"/>
      <c r="D42" s="149"/>
      <c r="E42" s="150"/>
      <c r="F42" s="3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1"/>
      <c r="V42" s="1"/>
      <c r="W42" s="1"/>
      <c r="X42" s="1"/>
      <c r="Y42" s="1"/>
      <c r="Z42" s="1"/>
    </row>
    <row r="43" spans="1:26" ht="13.5">
      <c r="A43" s="2"/>
      <c r="B43" s="45" t="s">
        <v>208</v>
      </c>
      <c r="C43" s="45"/>
      <c r="D43" s="45"/>
      <c r="E43" s="45"/>
      <c r="F43" s="35">
        <v>25000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1"/>
      <c r="V43" s="1"/>
      <c r="W43" s="1"/>
      <c r="X43" s="1"/>
      <c r="Y43" s="1"/>
      <c r="Z43" s="1"/>
    </row>
    <row r="44" spans="1:26" ht="13.5">
      <c r="A44" s="2">
        <v>34820</v>
      </c>
      <c r="B44" s="177" t="s">
        <v>209</v>
      </c>
      <c r="C44" s="149"/>
      <c r="D44" s="149"/>
      <c r="E44" s="150"/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1"/>
      <c r="V44" s="1"/>
      <c r="W44" s="1"/>
      <c r="X44" s="1"/>
      <c r="Y44" s="1"/>
      <c r="Z44" s="1"/>
    </row>
    <row r="45" spans="1:26" ht="13.5">
      <c r="A45" s="2"/>
      <c r="B45" s="45" t="s">
        <v>210</v>
      </c>
      <c r="C45" s="45"/>
      <c r="D45" s="45"/>
      <c r="E45" s="45"/>
      <c r="F45" s="35">
        <v>25000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  <c r="W45" s="1"/>
      <c r="X45" s="1"/>
      <c r="Y45" s="1"/>
      <c r="Z45" s="1"/>
    </row>
    <row r="46" spans="1:26" ht="13.5">
      <c r="A46" s="2"/>
      <c r="B46" s="177"/>
      <c r="C46" s="149"/>
      <c r="D46" s="149"/>
      <c r="E46" s="150"/>
      <c r="F46" s="3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  <c r="U46" s="1"/>
      <c r="V46" s="1"/>
      <c r="W46" s="1"/>
      <c r="X46" s="1"/>
      <c r="Y46" s="1"/>
      <c r="Z46" s="1"/>
    </row>
    <row r="47" spans="1:26" ht="13.5">
      <c r="A47" s="2"/>
      <c r="B47" s="168" t="s">
        <v>100</v>
      </c>
      <c r="C47" s="149"/>
      <c r="D47" s="149"/>
      <c r="E47" s="150"/>
      <c r="F47" s="51">
        <f>SUM(F42:F46)</f>
        <v>50000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U47" s="1"/>
      <c r="V47" s="1"/>
      <c r="W47" s="1"/>
      <c r="X47" s="1"/>
      <c r="Y47" s="1"/>
      <c r="Z47" s="1"/>
    </row>
    <row r="48" spans="1:26" ht="19.5">
      <c r="A48" s="2"/>
      <c r="B48" s="169" t="s">
        <v>101</v>
      </c>
      <c r="C48" s="170"/>
      <c r="D48" s="170"/>
      <c r="E48" s="170"/>
      <c r="F48" s="52">
        <f>F39+F31+F23+F12+F4+F47</f>
        <v>735000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"/>
      <c r="U48" s="1"/>
      <c r="V48" s="1"/>
      <c r="W48" s="1"/>
      <c r="X48" s="1"/>
      <c r="Y48" s="1"/>
      <c r="Z48" s="1"/>
    </row>
    <row r="49" spans="1:26" ht="14">
      <c r="A49" s="2"/>
      <c r="B49" s="171"/>
      <c r="C49" s="170"/>
      <c r="D49" s="170"/>
      <c r="E49" s="170"/>
      <c r="F49" s="5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1"/>
      <c r="V49" s="1"/>
      <c r="W49" s="1"/>
      <c r="X49" s="1"/>
      <c r="Y49" s="1"/>
      <c r="Z49" s="1"/>
    </row>
    <row r="50" spans="1:26" ht="13.5">
      <c r="A50" s="2"/>
      <c r="B50" s="2"/>
      <c r="C50" s="2"/>
      <c r="D50" s="2"/>
      <c r="E50" s="54"/>
      <c r="F50" s="5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1"/>
      <c r="V50" s="1"/>
      <c r="W50" s="1"/>
      <c r="X50" s="1"/>
      <c r="Y50" s="1"/>
      <c r="Z50" s="1"/>
    </row>
    <row r="51" spans="1:26" ht="13.5">
      <c r="A51" s="2"/>
      <c r="B51" s="2"/>
      <c r="C51" s="2"/>
      <c r="D51" s="2"/>
      <c r="E51" s="54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1"/>
      <c r="V51" s="1"/>
      <c r="W51" s="1"/>
      <c r="X51" s="1"/>
      <c r="Y51" s="1"/>
      <c r="Z51" s="1"/>
    </row>
    <row r="52" spans="1:26" ht="13.5">
      <c r="A52" s="2"/>
      <c r="B52" s="2"/>
      <c r="C52" s="2"/>
      <c r="D52" s="2"/>
      <c r="E52" s="2"/>
      <c r="F52" s="5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1"/>
      <c r="V52" s="1"/>
      <c r="W52" s="1"/>
      <c r="X52" s="1"/>
      <c r="Y52" s="1"/>
      <c r="Z52" s="1"/>
    </row>
    <row r="53" spans="1:26" ht="13.5">
      <c r="A53" s="2"/>
      <c r="B53" s="2"/>
      <c r="C53" s="2"/>
      <c r="D53" s="2"/>
      <c r="E53" s="2"/>
      <c r="F53" s="5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1"/>
      <c r="V53" s="1"/>
      <c r="W53" s="1"/>
      <c r="X53" s="1"/>
      <c r="Y53" s="1"/>
      <c r="Z53" s="1"/>
    </row>
    <row r="54" spans="1:26" ht="13.5">
      <c r="A54" s="2"/>
      <c r="B54" s="2"/>
      <c r="C54" s="2"/>
      <c r="D54" s="2"/>
      <c r="E54" s="2"/>
      <c r="F54" s="5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1"/>
      <c r="V54" s="1"/>
      <c r="W54" s="1"/>
      <c r="X54" s="1"/>
      <c r="Y54" s="1"/>
      <c r="Z54" s="1"/>
    </row>
    <row r="55" spans="1:26" ht="13.5">
      <c r="A55" s="2"/>
      <c r="B55" s="2"/>
      <c r="C55" s="2"/>
      <c r="D55" s="2"/>
      <c r="E55" s="2"/>
      <c r="F55" s="5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1"/>
      <c r="V55" s="1"/>
      <c r="W55" s="1"/>
      <c r="X55" s="1"/>
      <c r="Y55" s="1"/>
      <c r="Z55" s="1"/>
    </row>
    <row r="56" spans="1:26" ht="13.5">
      <c r="A56" s="2"/>
      <c r="B56" s="2"/>
      <c r="C56" s="2"/>
      <c r="D56" s="2"/>
      <c r="E56" s="2"/>
      <c r="F56" s="5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"/>
      <c r="U56" s="1"/>
      <c r="V56" s="1"/>
      <c r="W56" s="1"/>
      <c r="X56" s="1"/>
      <c r="Y56" s="1"/>
      <c r="Z56" s="1"/>
    </row>
    <row r="57" spans="1:26" ht="13.5">
      <c r="A57" s="2"/>
      <c r="B57" s="2"/>
      <c r="C57" s="2"/>
      <c r="D57" s="2"/>
      <c r="E57" s="2"/>
      <c r="F57" s="5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"/>
      <c r="U57" s="1"/>
      <c r="V57" s="1"/>
      <c r="W57" s="1"/>
      <c r="X57" s="1"/>
      <c r="Y57" s="1"/>
      <c r="Z57" s="1"/>
    </row>
    <row r="58" spans="1:26" ht="13.5">
      <c r="A58" s="2"/>
      <c r="B58" s="2"/>
      <c r="C58" s="2"/>
      <c r="D58" s="2"/>
      <c r="E58" s="2"/>
      <c r="F58" s="5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"/>
      <c r="U58" s="1"/>
      <c r="V58" s="1"/>
      <c r="W58" s="1"/>
      <c r="X58" s="1"/>
      <c r="Y58" s="1"/>
      <c r="Z58" s="1"/>
    </row>
    <row r="59" spans="1:26" ht="13.5">
      <c r="A59" s="2"/>
      <c r="B59" s="2"/>
      <c r="C59" s="2"/>
      <c r="D59" s="2"/>
      <c r="E59" s="2"/>
      <c r="F59" s="5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"/>
      <c r="U59" s="1"/>
      <c r="V59" s="1"/>
      <c r="W59" s="1"/>
      <c r="X59" s="1"/>
      <c r="Y59" s="1"/>
      <c r="Z59" s="1"/>
    </row>
    <row r="60" spans="1:26" ht="13.5">
      <c r="A60" s="2"/>
      <c r="B60" s="2"/>
      <c r="C60" s="2"/>
      <c r="D60" s="2"/>
      <c r="E60" s="2"/>
      <c r="F60" s="5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"/>
      <c r="U60" s="1"/>
      <c r="V60" s="1"/>
      <c r="W60" s="1"/>
      <c r="X60" s="1"/>
      <c r="Y60" s="1"/>
      <c r="Z60" s="1"/>
    </row>
    <row r="61" spans="1:26" ht="13.5">
      <c r="A61" s="2"/>
      <c r="B61" s="2"/>
      <c r="C61" s="2"/>
      <c r="D61" s="2"/>
      <c r="E61" s="2"/>
      <c r="F61" s="5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"/>
      <c r="U61" s="1"/>
      <c r="V61" s="1"/>
      <c r="W61" s="1"/>
      <c r="X61" s="1"/>
      <c r="Y61" s="1"/>
      <c r="Z61" s="1"/>
    </row>
    <row r="62" spans="1:26" ht="13.5">
      <c r="A62" s="2"/>
      <c r="B62" s="2"/>
      <c r="C62" s="2"/>
      <c r="D62" s="2"/>
      <c r="E62" s="2"/>
      <c r="F62" s="5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</row>
    <row r="63" spans="1:26" ht="13.5">
      <c r="A63" s="2"/>
      <c r="B63" s="2"/>
      <c r="C63" s="2"/>
      <c r="D63" s="2"/>
      <c r="E63" s="2"/>
      <c r="F63" s="5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"/>
      <c r="U63" s="1"/>
      <c r="V63" s="1"/>
      <c r="W63" s="1"/>
      <c r="X63" s="1"/>
      <c r="Y63" s="1"/>
      <c r="Z63" s="1"/>
    </row>
    <row r="64" spans="1:26" ht="13.5">
      <c r="A64" s="2"/>
      <c r="B64" s="2"/>
      <c r="C64" s="2"/>
      <c r="D64" s="2"/>
      <c r="E64" s="2"/>
      <c r="F64" s="5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"/>
      <c r="U64" s="1"/>
      <c r="V64" s="1"/>
      <c r="W64" s="1"/>
      <c r="X64" s="1"/>
      <c r="Y64" s="1"/>
      <c r="Z64" s="1"/>
    </row>
    <row r="65" spans="1:26" ht="13.5">
      <c r="A65" s="2"/>
      <c r="B65" s="2"/>
      <c r="C65" s="2"/>
      <c r="D65" s="2"/>
      <c r="E65" s="2"/>
      <c r="F65" s="5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"/>
      <c r="U65" s="1"/>
      <c r="V65" s="1"/>
      <c r="W65" s="1"/>
      <c r="X65" s="1"/>
      <c r="Y65" s="1"/>
      <c r="Z65" s="1"/>
    </row>
    <row r="66" spans="1:26" ht="13.5">
      <c r="A66" s="2"/>
      <c r="B66" s="2"/>
      <c r="C66" s="2"/>
      <c r="D66" s="2"/>
      <c r="E66" s="2"/>
      <c r="F66" s="5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"/>
      <c r="U66" s="1"/>
      <c r="V66" s="1"/>
      <c r="W66" s="1"/>
      <c r="X66" s="1"/>
      <c r="Y66" s="1"/>
      <c r="Z66" s="1"/>
    </row>
    <row r="67" spans="1:26" ht="13.5">
      <c r="A67" s="2"/>
      <c r="B67" s="2"/>
      <c r="C67" s="2"/>
      <c r="D67" s="2"/>
      <c r="E67" s="2"/>
      <c r="F67" s="5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  <c r="W67" s="1"/>
      <c r="X67" s="1"/>
      <c r="Y67" s="1"/>
      <c r="Z67" s="1"/>
    </row>
    <row r="68" spans="1:26" ht="13.5">
      <c r="A68" s="2"/>
      <c r="B68" s="2"/>
      <c r="C68" s="2"/>
      <c r="D68" s="2"/>
      <c r="E68" s="2"/>
      <c r="F68" s="5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  <c r="W68" s="1"/>
      <c r="X68" s="1"/>
      <c r="Y68" s="1"/>
      <c r="Z68" s="1"/>
    </row>
    <row r="69" spans="1:26" ht="13.5">
      <c r="A69" s="2"/>
      <c r="B69" s="2"/>
      <c r="C69" s="2"/>
      <c r="D69" s="2"/>
      <c r="E69" s="2"/>
      <c r="F69" s="5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"/>
      <c r="U69" s="1"/>
      <c r="V69" s="1"/>
      <c r="W69" s="1"/>
      <c r="X69" s="1"/>
      <c r="Y69" s="1"/>
      <c r="Z69" s="1"/>
    </row>
    <row r="70" spans="1:26" ht="13.5">
      <c r="A70" s="2"/>
      <c r="B70" s="2"/>
      <c r="C70" s="2"/>
      <c r="D70" s="2"/>
      <c r="E70" s="2"/>
      <c r="F70" s="5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"/>
      <c r="U70" s="1"/>
      <c r="V70" s="1"/>
      <c r="W70" s="1"/>
      <c r="X70" s="1"/>
      <c r="Y70" s="1"/>
      <c r="Z70" s="1"/>
    </row>
    <row r="71" spans="1:26" ht="13.5">
      <c r="A71" s="2"/>
      <c r="B71" s="2"/>
      <c r="C71" s="2"/>
      <c r="D71" s="2"/>
      <c r="E71" s="2"/>
      <c r="F71" s="5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"/>
      <c r="U71" s="1"/>
      <c r="V71" s="1"/>
      <c r="W71" s="1"/>
      <c r="X71" s="1"/>
      <c r="Y71" s="1"/>
      <c r="Z71" s="1"/>
    </row>
    <row r="72" spans="1:26" ht="13.5">
      <c r="A72" s="2"/>
      <c r="B72" s="2"/>
      <c r="C72" s="2"/>
      <c r="D72" s="2"/>
      <c r="E72" s="2"/>
      <c r="F72" s="5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"/>
      <c r="U72" s="1"/>
      <c r="V72" s="1"/>
      <c r="W72" s="1"/>
      <c r="X72" s="1"/>
      <c r="Y72" s="1"/>
      <c r="Z72" s="1"/>
    </row>
    <row r="73" spans="1:26" ht="13.5">
      <c r="A73" s="2"/>
      <c r="B73" s="2"/>
      <c r="C73" s="2"/>
      <c r="D73" s="2"/>
      <c r="E73" s="2"/>
      <c r="F73" s="5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"/>
      <c r="U73" s="1"/>
      <c r="V73" s="1"/>
      <c r="W73" s="1"/>
      <c r="X73" s="1"/>
      <c r="Y73" s="1"/>
      <c r="Z73" s="1"/>
    </row>
    <row r="74" spans="1:26" ht="13.5">
      <c r="A74" s="2"/>
      <c r="B74" s="2"/>
      <c r="C74" s="2"/>
      <c r="D74" s="2"/>
      <c r="E74" s="2"/>
      <c r="F74" s="5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"/>
      <c r="U74" s="1"/>
      <c r="V74" s="1"/>
      <c r="W74" s="1"/>
      <c r="X74" s="1"/>
      <c r="Y74" s="1"/>
      <c r="Z74" s="1"/>
    </row>
    <row r="75" spans="1:26" ht="13.5">
      <c r="A75" s="2"/>
      <c r="B75" s="2"/>
      <c r="C75" s="2"/>
      <c r="D75" s="2"/>
      <c r="E75" s="2"/>
      <c r="F75" s="5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  <c r="U75" s="1"/>
      <c r="V75" s="1"/>
      <c r="W75" s="1"/>
      <c r="X75" s="1"/>
      <c r="Y75" s="1"/>
      <c r="Z75" s="1"/>
    </row>
    <row r="76" spans="1:26" ht="13.5">
      <c r="A76" s="2"/>
      <c r="B76" s="2"/>
      <c r="C76" s="2"/>
      <c r="D76" s="2"/>
      <c r="E76" s="2"/>
      <c r="F76" s="5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"/>
      <c r="U76" s="1"/>
      <c r="V76" s="1"/>
      <c r="W76" s="1"/>
      <c r="X76" s="1"/>
      <c r="Y76" s="1"/>
      <c r="Z76" s="1"/>
    </row>
    <row r="77" spans="1:26" ht="13.5">
      <c r="A77" s="2"/>
      <c r="B77" s="2"/>
      <c r="C77" s="2"/>
      <c r="D77" s="2"/>
      <c r="E77" s="2"/>
      <c r="F77" s="5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"/>
      <c r="U77" s="1"/>
      <c r="V77" s="1"/>
      <c r="W77" s="1"/>
      <c r="X77" s="1"/>
      <c r="Y77" s="1"/>
      <c r="Z77" s="1"/>
    </row>
    <row r="78" spans="1:26" ht="13.5">
      <c r="A78" s="2"/>
      <c r="B78" s="2"/>
      <c r="C78" s="2"/>
      <c r="D78" s="2"/>
      <c r="E78" s="2"/>
      <c r="F78" s="5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"/>
      <c r="U78" s="1"/>
      <c r="V78" s="1"/>
      <c r="W78" s="1"/>
      <c r="X78" s="1"/>
      <c r="Y78" s="1"/>
      <c r="Z78" s="1"/>
    </row>
    <row r="79" spans="1:26" ht="13.5">
      <c r="A79" s="2"/>
      <c r="B79" s="2"/>
      <c r="C79" s="2"/>
      <c r="D79" s="2"/>
      <c r="E79" s="2"/>
      <c r="F79" s="5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</row>
    <row r="80" spans="1:26" ht="13.5">
      <c r="A80" s="2"/>
      <c r="B80" s="2"/>
      <c r="C80" s="2"/>
      <c r="D80" s="2"/>
      <c r="E80" s="2"/>
      <c r="F80" s="5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</row>
    <row r="81" spans="1:26" ht="13.5">
      <c r="A81" s="2"/>
      <c r="B81" s="2"/>
      <c r="C81" s="2"/>
      <c r="D81" s="2"/>
      <c r="E81" s="2"/>
      <c r="F81" s="5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  <c r="V81" s="1"/>
      <c r="W81" s="1"/>
      <c r="X81" s="1"/>
      <c r="Y81" s="1"/>
      <c r="Z81" s="1"/>
    </row>
    <row r="82" spans="1:26" ht="13.5">
      <c r="A82" s="2"/>
      <c r="B82" s="2"/>
      <c r="C82" s="2"/>
      <c r="D82" s="2"/>
      <c r="E82" s="2"/>
      <c r="F82" s="5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"/>
      <c r="U82" s="1"/>
      <c r="V82" s="1"/>
      <c r="W82" s="1"/>
      <c r="X82" s="1"/>
      <c r="Y82" s="1"/>
      <c r="Z82" s="1"/>
    </row>
    <row r="83" spans="1:26" ht="13.5">
      <c r="A83" s="2"/>
      <c r="B83" s="2"/>
      <c r="C83" s="2"/>
      <c r="D83" s="2"/>
      <c r="E83" s="2"/>
      <c r="F83" s="5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"/>
      <c r="U83" s="1"/>
      <c r="V83" s="1"/>
      <c r="W83" s="1"/>
      <c r="X83" s="1"/>
      <c r="Y83" s="1"/>
      <c r="Z83" s="1"/>
    </row>
    <row r="84" spans="1:26" ht="13.5">
      <c r="A84" s="2"/>
      <c r="B84" s="2"/>
      <c r="C84" s="2"/>
      <c r="D84" s="2"/>
      <c r="E84" s="2"/>
      <c r="F84" s="5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"/>
      <c r="U84" s="1"/>
      <c r="V84" s="1"/>
      <c r="W84" s="1"/>
      <c r="X84" s="1"/>
      <c r="Y84" s="1"/>
      <c r="Z84" s="1"/>
    </row>
    <row r="85" spans="1:26" ht="13.5">
      <c r="A85" s="2"/>
      <c r="B85" s="2"/>
      <c r="C85" s="2"/>
      <c r="D85" s="2"/>
      <c r="E85" s="2"/>
      <c r="F85" s="5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"/>
      <c r="U85" s="1"/>
      <c r="V85" s="1"/>
      <c r="W85" s="1"/>
      <c r="X85" s="1"/>
      <c r="Y85" s="1"/>
      <c r="Z85" s="1"/>
    </row>
    <row r="86" spans="1:26" ht="13.5">
      <c r="A86" s="2"/>
      <c r="B86" s="2"/>
      <c r="C86" s="2"/>
      <c r="D86" s="2"/>
      <c r="E86" s="2"/>
      <c r="F86" s="5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"/>
      <c r="U86" s="1"/>
      <c r="V86" s="1"/>
      <c r="W86" s="1"/>
      <c r="X86" s="1"/>
      <c r="Y86" s="1"/>
      <c r="Z86" s="1"/>
    </row>
    <row r="87" spans="1:26" ht="13.5">
      <c r="A87" s="2"/>
      <c r="B87" s="2"/>
      <c r="C87" s="2"/>
      <c r="D87" s="2"/>
      <c r="E87" s="2"/>
      <c r="F87" s="5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"/>
      <c r="U87" s="1"/>
      <c r="V87" s="1"/>
      <c r="W87" s="1"/>
      <c r="X87" s="1"/>
      <c r="Y87" s="1"/>
      <c r="Z87" s="1"/>
    </row>
    <row r="88" spans="1:26" ht="13.5">
      <c r="A88" s="2"/>
      <c r="B88" s="2"/>
      <c r="C88" s="2"/>
      <c r="D88" s="2"/>
      <c r="E88" s="2"/>
      <c r="F88" s="5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"/>
      <c r="U88" s="1"/>
      <c r="V88" s="1"/>
      <c r="W88" s="1"/>
      <c r="X88" s="1"/>
      <c r="Y88" s="1"/>
      <c r="Z88" s="1"/>
    </row>
    <row r="89" spans="1:26" ht="13.5">
      <c r="A89" s="2"/>
      <c r="B89" s="2"/>
      <c r="C89" s="2"/>
      <c r="D89" s="2"/>
      <c r="E89" s="2"/>
      <c r="F89" s="5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"/>
      <c r="U89" s="1"/>
      <c r="V89" s="1"/>
      <c r="W89" s="1"/>
      <c r="X89" s="1"/>
      <c r="Y89" s="1"/>
      <c r="Z89" s="1"/>
    </row>
    <row r="90" spans="1:26" ht="13.5">
      <c r="A90" s="2"/>
      <c r="B90" s="2"/>
      <c r="C90" s="2"/>
      <c r="D90" s="2"/>
      <c r="E90" s="2"/>
      <c r="F90" s="5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"/>
      <c r="U90" s="1"/>
      <c r="V90" s="1"/>
      <c r="W90" s="1"/>
      <c r="X90" s="1"/>
      <c r="Y90" s="1"/>
      <c r="Z90" s="1"/>
    </row>
    <row r="91" spans="1:26" ht="13.5">
      <c r="A91" s="2"/>
      <c r="B91" s="2"/>
      <c r="C91" s="2"/>
      <c r="D91" s="2"/>
      <c r="E91" s="2"/>
      <c r="F91" s="5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"/>
      <c r="U91" s="1"/>
      <c r="V91" s="1"/>
      <c r="W91" s="1"/>
      <c r="X91" s="1"/>
      <c r="Y91" s="1"/>
      <c r="Z91" s="1"/>
    </row>
    <row r="92" spans="1:26" ht="13.5">
      <c r="A92" s="2"/>
      <c r="B92" s="2"/>
      <c r="C92" s="2"/>
      <c r="D92" s="2"/>
      <c r="E92" s="2"/>
      <c r="F92" s="5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  <c r="V92" s="1"/>
      <c r="W92" s="1"/>
      <c r="X92" s="1"/>
      <c r="Y92" s="1"/>
      <c r="Z92" s="1"/>
    </row>
    <row r="93" spans="1:26" ht="13.5">
      <c r="A93" s="2"/>
      <c r="B93" s="2"/>
      <c r="C93" s="2"/>
      <c r="D93" s="2"/>
      <c r="E93" s="2"/>
      <c r="F93" s="5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</row>
    <row r="94" spans="1:26" ht="13.5">
      <c r="A94" s="2"/>
      <c r="B94" s="2"/>
      <c r="C94" s="2"/>
      <c r="D94" s="2"/>
      <c r="E94" s="2"/>
      <c r="F94" s="5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"/>
      <c r="U94" s="1"/>
      <c r="V94" s="1"/>
      <c r="W94" s="1"/>
      <c r="X94" s="1"/>
      <c r="Y94" s="1"/>
      <c r="Z94" s="1"/>
    </row>
    <row r="95" spans="1:26" ht="13.5">
      <c r="A95" s="2"/>
      <c r="B95" s="2"/>
      <c r="C95" s="2"/>
      <c r="D95" s="2"/>
      <c r="E95" s="2"/>
      <c r="F95" s="5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"/>
      <c r="U95" s="1"/>
      <c r="V95" s="1"/>
      <c r="W95" s="1"/>
      <c r="X95" s="1"/>
      <c r="Y95" s="1"/>
      <c r="Z95" s="1"/>
    </row>
    <row r="96" spans="1:26" ht="13.5">
      <c r="A96" s="2"/>
      <c r="B96" s="2"/>
      <c r="C96" s="2"/>
      <c r="D96" s="2"/>
      <c r="E96" s="2"/>
      <c r="F96" s="5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"/>
      <c r="U96" s="1"/>
      <c r="V96" s="1"/>
      <c r="W96" s="1"/>
      <c r="X96" s="1"/>
      <c r="Y96" s="1"/>
      <c r="Z96" s="1"/>
    </row>
    <row r="97" spans="1:26" ht="13.5">
      <c r="A97" s="2"/>
      <c r="B97" s="2"/>
      <c r="C97" s="2"/>
      <c r="D97" s="2"/>
      <c r="E97" s="2"/>
      <c r="F97" s="5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"/>
      <c r="U97" s="1"/>
      <c r="V97" s="1"/>
      <c r="W97" s="1"/>
      <c r="X97" s="1"/>
      <c r="Y97" s="1"/>
      <c r="Z97" s="1"/>
    </row>
    <row r="98" spans="1:26" ht="13.5">
      <c r="A98" s="2"/>
      <c r="B98" s="2"/>
      <c r="C98" s="2"/>
      <c r="D98" s="2"/>
      <c r="E98" s="2"/>
      <c r="F98" s="5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"/>
      <c r="U98" s="1"/>
      <c r="V98" s="1"/>
      <c r="W98" s="1"/>
      <c r="X98" s="1"/>
      <c r="Y98" s="1"/>
      <c r="Z98" s="1"/>
    </row>
    <row r="99" spans="1:26" ht="13.5">
      <c r="A99" s="2"/>
      <c r="B99" s="2"/>
      <c r="C99" s="2"/>
      <c r="D99" s="2"/>
      <c r="E99" s="2"/>
      <c r="F99" s="5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"/>
      <c r="U99" s="1"/>
      <c r="V99" s="1"/>
      <c r="W99" s="1"/>
      <c r="X99" s="1"/>
      <c r="Y99" s="1"/>
      <c r="Z99" s="1"/>
    </row>
    <row r="100" spans="1:26" ht="13.5">
      <c r="A100" s="2"/>
      <c r="B100" s="2"/>
      <c r="C100" s="2"/>
      <c r="D100" s="2"/>
      <c r="E100" s="2"/>
      <c r="F100" s="5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"/>
      <c r="U100" s="1"/>
      <c r="V100" s="1"/>
      <c r="W100" s="1"/>
      <c r="X100" s="1"/>
      <c r="Y100" s="1"/>
      <c r="Z100" s="1"/>
    </row>
    <row r="101" spans="1:26" ht="13.5">
      <c r="A101" s="2"/>
      <c r="B101" s="2"/>
      <c r="C101" s="2"/>
      <c r="D101" s="2"/>
      <c r="E101" s="2"/>
      <c r="F101" s="5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"/>
      <c r="U101" s="1"/>
      <c r="V101" s="1"/>
      <c r="W101" s="1"/>
      <c r="X101" s="1"/>
      <c r="Y101" s="1"/>
      <c r="Z101" s="1"/>
    </row>
    <row r="102" spans="1:26" ht="13.5">
      <c r="A102" s="2"/>
      <c r="B102" s="2"/>
      <c r="C102" s="2"/>
      <c r="D102" s="2"/>
      <c r="E102" s="2"/>
      <c r="F102" s="5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"/>
      <c r="U102" s="1"/>
      <c r="V102" s="1"/>
      <c r="W102" s="1"/>
      <c r="X102" s="1"/>
      <c r="Y102" s="1"/>
      <c r="Z102" s="1"/>
    </row>
    <row r="103" spans="1:26" ht="13.5">
      <c r="A103" s="2"/>
      <c r="B103" s="2"/>
      <c r="C103" s="2"/>
      <c r="D103" s="2"/>
      <c r="E103" s="2"/>
      <c r="F103" s="5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  <c r="V103" s="1"/>
      <c r="W103" s="1"/>
      <c r="X103" s="1"/>
      <c r="Y103" s="1"/>
      <c r="Z103" s="1"/>
    </row>
    <row r="104" spans="1:26" ht="13.5">
      <c r="A104" s="2"/>
      <c r="B104" s="2"/>
      <c r="C104" s="2"/>
      <c r="D104" s="2"/>
      <c r="E104" s="2"/>
      <c r="F104" s="5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</row>
    <row r="105" spans="1:26" ht="13.5">
      <c r="A105" s="2"/>
      <c r="B105" s="2"/>
      <c r="C105" s="2"/>
      <c r="D105" s="2"/>
      <c r="E105" s="2"/>
      <c r="F105" s="5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  <c r="Z105" s="1"/>
    </row>
    <row r="106" spans="1:26" ht="13.5">
      <c r="A106" s="2"/>
      <c r="B106" s="2"/>
      <c r="C106" s="2"/>
      <c r="D106" s="2"/>
      <c r="E106" s="2"/>
      <c r="F106" s="5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  <c r="Z106" s="1"/>
    </row>
    <row r="107" spans="1:26" ht="13.5">
      <c r="A107" s="2"/>
      <c r="B107" s="2"/>
      <c r="C107" s="2"/>
      <c r="D107" s="2"/>
      <c r="E107" s="2"/>
      <c r="F107" s="5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  <c r="Z107" s="1"/>
    </row>
    <row r="108" spans="1:26" ht="13.5">
      <c r="A108" s="2"/>
      <c r="B108" s="2"/>
      <c r="C108" s="2"/>
      <c r="D108" s="2"/>
      <c r="E108" s="2"/>
      <c r="F108" s="5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  <c r="Z108" s="1"/>
    </row>
    <row r="109" spans="1:26" ht="13.5">
      <c r="A109" s="2"/>
      <c r="B109" s="2"/>
      <c r="C109" s="2"/>
      <c r="D109" s="2"/>
      <c r="E109" s="2"/>
      <c r="F109" s="5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"/>
      <c r="U109" s="1"/>
      <c r="V109" s="1"/>
      <c r="W109" s="1"/>
      <c r="X109" s="1"/>
      <c r="Y109" s="1"/>
      <c r="Z109" s="1"/>
    </row>
    <row r="110" spans="1:26" ht="13.5">
      <c r="A110" s="2"/>
      <c r="B110" s="2"/>
      <c r="C110" s="2"/>
      <c r="D110" s="2"/>
      <c r="E110" s="2"/>
      <c r="F110" s="5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"/>
      <c r="U110" s="1"/>
      <c r="V110" s="1"/>
      <c r="W110" s="1"/>
      <c r="X110" s="1"/>
      <c r="Y110" s="1"/>
      <c r="Z110" s="1"/>
    </row>
    <row r="111" spans="1:26" ht="13.5">
      <c r="A111" s="2"/>
      <c r="B111" s="2"/>
      <c r="C111" s="2"/>
      <c r="D111" s="2"/>
      <c r="E111" s="2"/>
      <c r="F111" s="5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"/>
      <c r="U111" s="1"/>
      <c r="V111" s="1"/>
      <c r="W111" s="1"/>
      <c r="X111" s="1"/>
      <c r="Y111" s="1"/>
      <c r="Z111" s="1"/>
    </row>
    <row r="112" spans="1:26" ht="13.5">
      <c r="A112" s="2"/>
      <c r="B112" s="2"/>
      <c r="C112" s="2"/>
      <c r="D112" s="2"/>
      <c r="E112" s="2"/>
      <c r="F112" s="5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1"/>
      <c r="V112" s="1"/>
      <c r="W112" s="1"/>
      <c r="X112" s="1"/>
      <c r="Y112" s="1"/>
      <c r="Z112" s="1"/>
    </row>
    <row r="113" spans="1:26" ht="13.5">
      <c r="A113" s="2"/>
      <c r="B113" s="2"/>
      <c r="C113" s="2"/>
      <c r="D113" s="2"/>
      <c r="E113" s="2"/>
      <c r="F113" s="5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"/>
      <c r="U113" s="1"/>
      <c r="V113" s="1"/>
      <c r="W113" s="1"/>
      <c r="X113" s="1"/>
      <c r="Y113" s="1"/>
      <c r="Z113" s="1"/>
    </row>
    <row r="114" spans="1:26" ht="13.5">
      <c r="A114" s="2"/>
      <c r="B114" s="2"/>
      <c r="C114" s="2"/>
      <c r="D114" s="2"/>
      <c r="E114" s="2"/>
      <c r="F114" s="5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"/>
      <c r="U114" s="1"/>
      <c r="V114" s="1"/>
      <c r="W114" s="1"/>
      <c r="X114" s="1"/>
      <c r="Y114" s="1"/>
      <c r="Z114" s="1"/>
    </row>
    <row r="115" spans="1:26" ht="13.5">
      <c r="A115" s="2"/>
      <c r="B115" s="2"/>
      <c r="C115" s="2"/>
      <c r="D115" s="2"/>
      <c r="E115" s="2"/>
      <c r="F115" s="5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"/>
      <c r="U115" s="1"/>
      <c r="V115" s="1"/>
      <c r="W115" s="1"/>
      <c r="X115" s="1"/>
      <c r="Y115" s="1"/>
      <c r="Z115" s="1"/>
    </row>
    <row r="116" spans="1:26" ht="13.5">
      <c r="A116" s="2"/>
      <c r="B116" s="2"/>
      <c r="C116" s="2"/>
      <c r="D116" s="2"/>
      <c r="E116" s="2"/>
      <c r="F116" s="5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"/>
      <c r="U116" s="1"/>
      <c r="V116" s="1"/>
      <c r="W116" s="1"/>
      <c r="X116" s="1"/>
      <c r="Y116" s="1"/>
      <c r="Z116" s="1"/>
    </row>
    <row r="117" spans="1:26" ht="13.5">
      <c r="A117" s="2"/>
      <c r="B117" s="2"/>
      <c r="C117" s="2"/>
      <c r="D117" s="2"/>
      <c r="E117" s="2"/>
      <c r="F117" s="5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"/>
      <c r="U117" s="1"/>
      <c r="V117" s="1"/>
      <c r="W117" s="1"/>
      <c r="X117" s="1"/>
      <c r="Y117" s="1"/>
      <c r="Z117" s="1"/>
    </row>
    <row r="118" spans="1:26" ht="13.5">
      <c r="A118" s="2"/>
      <c r="B118" s="2"/>
      <c r="C118" s="2"/>
      <c r="D118" s="2"/>
      <c r="E118" s="2"/>
      <c r="F118" s="5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"/>
      <c r="U118" s="1"/>
      <c r="V118" s="1"/>
      <c r="W118" s="1"/>
      <c r="X118" s="1"/>
      <c r="Y118" s="1"/>
      <c r="Z118" s="1"/>
    </row>
    <row r="119" spans="1:26" ht="13.5">
      <c r="A119" s="2"/>
      <c r="B119" s="2"/>
      <c r="C119" s="2"/>
      <c r="D119" s="2"/>
      <c r="E119" s="2"/>
      <c r="F119" s="5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"/>
      <c r="U119" s="1"/>
      <c r="V119" s="1"/>
      <c r="W119" s="1"/>
      <c r="X119" s="1"/>
      <c r="Y119" s="1"/>
      <c r="Z119" s="1"/>
    </row>
    <row r="120" spans="1:26" ht="13.5">
      <c r="A120" s="2"/>
      <c r="B120" s="2"/>
      <c r="C120" s="2"/>
      <c r="D120" s="2"/>
      <c r="E120" s="2"/>
      <c r="F120" s="5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"/>
      <c r="U120" s="1"/>
      <c r="V120" s="1"/>
      <c r="W120" s="1"/>
      <c r="X120" s="1"/>
      <c r="Y120" s="1"/>
      <c r="Z120" s="1"/>
    </row>
    <row r="121" spans="1:26" ht="13.5">
      <c r="A121" s="2"/>
      <c r="B121" s="2"/>
      <c r="C121" s="2"/>
      <c r="D121" s="2"/>
      <c r="E121" s="2"/>
      <c r="F121" s="5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"/>
      <c r="U121" s="1"/>
      <c r="V121" s="1"/>
      <c r="W121" s="1"/>
      <c r="X121" s="1"/>
      <c r="Y121" s="1"/>
      <c r="Z121" s="1"/>
    </row>
    <row r="122" spans="1:26" ht="13.5">
      <c r="A122" s="2"/>
      <c r="B122" s="2"/>
      <c r="C122" s="2"/>
      <c r="D122" s="2"/>
      <c r="E122" s="2"/>
      <c r="F122" s="5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"/>
      <c r="U122" s="1"/>
      <c r="V122" s="1"/>
      <c r="W122" s="1"/>
      <c r="X122" s="1"/>
      <c r="Y122" s="1"/>
      <c r="Z122" s="1"/>
    </row>
    <row r="123" spans="1:26" ht="13.5">
      <c r="A123" s="2"/>
      <c r="B123" s="2"/>
      <c r="C123" s="2"/>
      <c r="D123" s="2"/>
      <c r="E123" s="2"/>
      <c r="F123" s="5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"/>
      <c r="U123" s="1"/>
      <c r="V123" s="1"/>
      <c r="W123" s="1"/>
      <c r="X123" s="1"/>
      <c r="Y123" s="1"/>
      <c r="Z123" s="1"/>
    </row>
    <row r="124" spans="1:26" ht="13.5">
      <c r="A124" s="2"/>
      <c r="B124" s="2"/>
      <c r="C124" s="2"/>
      <c r="D124" s="2"/>
      <c r="E124" s="2"/>
      <c r="F124" s="5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"/>
      <c r="U124" s="1"/>
      <c r="V124" s="1"/>
      <c r="W124" s="1"/>
      <c r="X124" s="1"/>
      <c r="Y124" s="1"/>
      <c r="Z124" s="1"/>
    </row>
    <row r="125" spans="1:26" ht="13.5">
      <c r="A125" s="2"/>
      <c r="B125" s="2"/>
      <c r="C125" s="2"/>
      <c r="D125" s="2"/>
      <c r="E125" s="2"/>
      <c r="F125" s="5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"/>
      <c r="U125" s="1"/>
      <c r="V125" s="1"/>
      <c r="W125" s="1"/>
      <c r="X125" s="1"/>
      <c r="Y125" s="1"/>
      <c r="Z125" s="1"/>
    </row>
    <row r="126" spans="1:26" ht="13.5">
      <c r="A126" s="2"/>
      <c r="B126" s="2"/>
      <c r="C126" s="2"/>
      <c r="D126" s="2"/>
      <c r="E126" s="2"/>
      <c r="F126" s="5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"/>
      <c r="U126" s="1"/>
      <c r="V126" s="1"/>
      <c r="W126" s="1"/>
      <c r="X126" s="1"/>
      <c r="Y126" s="1"/>
      <c r="Z126" s="1"/>
    </row>
    <row r="127" spans="1:26" ht="13.5">
      <c r="A127" s="2"/>
      <c r="B127" s="2"/>
      <c r="C127" s="2"/>
      <c r="D127" s="2"/>
      <c r="E127" s="2"/>
      <c r="F127" s="5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"/>
      <c r="U127" s="1"/>
      <c r="V127" s="1"/>
      <c r="W127" s="1"/>
      <c r="X127" s="1"/>
      <c r="Y127" s="1"/>
      <c r="Z127" s="1"/>
    </row>
    <row r="128" spans="1:26" ht="13.5">
      <c r="A128" s="2"/>
      <c r="B128" s="2"/>
      <c r="C128" s="2"/>
      <c r="D128" s="2"/>
      <c r="E128" s="2"/>
      <c r="F128" s="5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"/>
      <c r="U128" s="1"/>
      <c r="V128" s="1"/>
      <c r="W128" s="1"/>
      <c r="X128" s="1"/>
      <c r="Y128" s="1"/>
      <c r="Z128" s="1"/>
    </row>
    <row r="129" spans="1:26" ht="13.5">
      <c r="A129" s="2"/>
      <c r="B129" s="2"/>
      <c r="C129" s="2"/>
      <c r="D129" s="2"/>
      <c r="E129" s="2"/>
      <c r="F129" s="5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"/>
      <c r="U129" s="1"/>
      <c r="V129" s="1"/>
      <c r="W129" s="1"/>
      <c r="X129" s="1"/>
      <c r="Y129" s="1"/>
      <c r="Z129" s="1"/>
    </row>
    <row r="130" spans="1:26" ht="13.5">
      <c r="A130" s="2"/>
      <c r="B130" s="2"/>
      <c r="C130" s="2"/>
      <c r="D130" s="2"/>
      <c r="E130" s="2"/>
      <c r="F130" s="5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"/>
      <c r="U130" s="1"/>
      <c r="V130" s="1"/>
      <c r="W130" s="1"/>
      <c r="X130" s="1"/>
      <c r="Y130" s="1"/>
      <c r="Z130" s="1"/>
    </row>
    <row r="131" spans="1:26" ht="13.5">
      <c r="A131" s="2"/>
      <c r="B131" s="2"/>
      <c r="C131" s="2"/>
      <c r="D131" s="2"/>
      <c r="E131" s="2"/>
      <c r="F131" s="5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"/>
      <c r="U131" s="1"/>
      <c r="V131" s="1"/>
      <c r="W131" s="1"/>
      <c r="X131" s="1"/>
      <c r="Y131" s="1"/>
      <c r="Z131" s="1"/>
    </row>
    <row r="132" spans="1:26" ht="13.5">
      <c r="A132" s="2"/>
      <c r="B132" s="2"/>
      <c r="C132" s="2"/>
      <c r="D132" s="2"/>
      <c r="E132" s="2"/>
      <c r="F132" s="5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"/>
      <c r="U132" s="1"/>
      <c r="V132" s="1"/>
      <c r="W132" s="1"/>
      <c r="X132" s="1"/>
      <c r="Y132" s="1"/>
      <c r="Z132" s="1"/>
    </row>
    <row r="133" spans="1:26" ht="13.5">
      <c r="A133" s="2"/>
      <c r="B133" s="2"/>
      <c r="C133" s="2"/>
      <c r="D133" s="2"/>
      <c r="E133" s="2"/>
      <c r="F133" s="5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"/>
      <c r="U133" s="1"/>
      <c r="V133" s="1"/>
      <c r="W133" s="1"/>
      <c r="X133" s="1"/>
      <c r="Y133" s="1"/>
      <c r="Z133" s="1"/>
    </row>
    <row r="134" spans="1:26" ht="13.5">
      <c r="A134" s="2"/>
      <c r="B134" s="2"/>
      <c r="C134" s="2"/>
      <c r="D134" s="2"/>
      <c r="E134" s="2"/>
      <c r="F134" s="5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"/>
      <c r="U134" s="1"/>
      <c r="V134" s="1"/>
      <c r="W134" s="1"/>
      <c r="X134" s="1"/>
      <c r="Y134" s="1"/>
      <c r="Z134" s="1"/>
    </row>
    <row r="135" spans="1:26" ht="13.5">
      <c r="A135" s="2"/>
      <c r="B135" s="2"/>
      <c r="C135" s="2"/>
      <c r="D135" s="2"/>
      <c r="E135" s="2"/>
      <c r="F135" s="5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"/>
      <c r="U135" s="1"/>
      <c r="V135" s="1"/>
      <c r="W135" s="1"/>
      <c r="X135" s="1"/>
      <c r="Y135" s="1"/>
      <c r="Z135" s="1"/>
    </row>
    <row r="136" spans="1:26" ht="13.5">
      <c r="A136" s="2"/>
      <c r="B136" s="2"/>
      <c r="C136" s="2"/>
      <c r="D136" s="2"/>
      <c r="E136" s="2"/>
      <c r="F136" s="5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"/>
      <c r="U136" s="1"/>
      <c r="V136" s="1"/>
      <c r="W136" s="1"/>
      <c r="X136" s="1"/>
      <c r="Y136" s="1"/>
      <c r="Z136" s="1"/>
    </row>
    <row r="137" spans="1:26" ht="13.5">
      <c r="A137" s="2"/>
      <c r="B137" s="2"/>
      <c r="C137" s="2"/>
      <c r="D137" s="2"/>
      <c r="E137" s="2"/>
      <c r="F137" s="5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"/>
      <c r="U137" s="1"/>
      <c r="V137" s="1"/>
      <c r="W137" s="1"/>
      <c r="X137" s="1"/>
      <c r="Y137" s="1"/>
      <c r="Z137" s="1"/>
    </row>
    <row r="138" spans="1:26" ht="13.5">
      <c r="A138" s="2"/>
      <c r="B138" s="2"/>
      <c r="C138" s="2"/>
      <c r="D138" s="2"/>
      <c r="E138" s="2"/>
      <c r="F138" s="5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"/>
      <c r="U138" s="1"/>
      <c r="V138" s="1"/>
      <c r="W138" s="1"/>
      <c r="X138" s="1"/>
      <c r="Y138" s="1"/>
      <c r="Z138" s="1"/>
    </row>
    <row r="139" spans="1:26" ht="13.5">
      <c r="A139" s="2"/>
      <c r="B139" s="2"/>
      <c r="C139" s="2"/>
      <c r="D139" s="2"/>
      <c r="E139" s="2"/>
      <c r="F139" s="5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"/>
      <c r="U139" s="1"/>
      <c r="V139" s="1"/>
      <c r="W139" s="1"/>
      <c r="X139" s="1"/>
      <c r="Y139" s="1"/>
      <c r="Z139" s="1"/>
    </row>
    <row r="140" spans="1:26" ht="13.5">
      <c r="A140" s="2"/>
      <c r="B140" s="2"/>
      <c r="C140" s="2"/>
      <c r="D140" s="2"/>
      <c r="E140" s="2"/>
      <c r="F140" s="5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"/>
      <c r="U140" s="1"/>
      <c r="V140" s="1"/>
      <c r="W140" s="1"/>
      <c r="X140" s="1"/>
      <c r="Y140" s="1"/>
      <c r="Z140" s="1"/>
    </row>
    <row r="141" spans="1:26" ht="13.5">
      <c r="A141" s="2"/>
      <c r="B141" s="2"/>
      <c r="C141" s="2"/>
      <c r="D141" s="2"/>
      <c r="E141" s="2"/>
      <c r="F141" s="5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"/>
      <c r="U141" s="1"/>
      <c r="V141" s="1"/>
      <c r="W141" s="1"/>
      <c r="X141" s="1"/>
      <c r="Y141" s="1"/>
      <c r="Z141" s="1"/>
    </row>
    <row r="142" spans="1:26" ht="13.5">
      <c r="A142" s="2"/>
      <c r="B142" s="2"/>
      <c r="C142" s="2"/>
      <c r="D142" s="2"/>
      <c r="E142" s="2"/>
      <c r="F142" s="5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"/>
      <c r="U142" s="1"/>
      <c r="V142" s="1"/>
      <c r="W142" s="1"/>
      <c r="X142" s="1"/>
      <c r="Y142" s="1"/>
      <c r="Z142" s="1"/>
    </row>
    <row r="143" spans="1:26" ht="13.5">
      <c r="A143" s="2"/>
      <c r="B143" s="2"/>
      <c r="C143" s="2"/>
      <c r="D143" s="2"/>
      <c r="E143" s="2"/>
      <c r="F143" s="5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"/>
      <c r="U143" s="1"/>
      <c r="V143" s="1"/>
      <c r="W143" s="1"/>
      <c r="X143" s="1"/>
      <c r="Y143" s="1"/>
      <c r="Z143" s="1"/>
    </row>
    <row r="144" spans="1:26" ht="13.5">
      <c r="A144" s="2"/>
      <c r="B144" s="2"/>
      <c r="C144" s="2"/>
      <c r="D144" s="2"/>
      <c r="E144" s="2"/>
      <c r="F144" s="5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"/>
      <c r="U144" s="1"/>
      <c r="V144" s="1"/>
      <c r="W144" s="1"/>
      <c r="X144" s="1"/>
      <c r="Y144" s="1"/>
      <c r="Z144" s="1"/>
    </row>
    <row r="145" spans="1:26" ht="13.5">
      <c r="A145" s="2"/>
      <c r="B145" s="2"/>
      <c r="C145" s="2"/>
      <c r="D145" s="2"/>
      <c r="E145" s="2"/>
      <c r="F145" s="5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"/>
      <c r="U145" s="1"/>
      <c r="V145" s="1"/>
      <c r="W145" s="1"/>
      <c r="X145" s="1"/>
      <c r="Y145" s="1"/>
      <c r="Z145" s="1"/>
    </row>
    <row r="146" spans="1:26" ht="13.5">
      <c r="A146" s="2"/>
      <c r="B146" s="2"/>
      <c r="C146" s="2"/>
      <c r="D146" s="2"/>
      <c r="E146" s="2"/>
      <c r="F146" s="5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"/>
      <c r="U146" s="1"/>
      <c r="V146" s="1"/>
      <c r="W146" s="1"/>
      <c r="X146" s="1"/>
      <c r="Y146" s="1"/>
      <c r="Z146" s="1"/>
    </row>
    <row r="147" spans="1:26" ht="13.5">
      <c r="A147" s="2"/>
      <c r="B147" s="2"/>
      <c r="C147" s="2"/>
      <c r="D147" s="2"/>
      <c r="E147" s="2"/>
      <c r="F147" s="5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"/>
      <c r="U147" s="1"/>
      <c r="V147" s="1"/>
      <c r="W147" s="1"/>
      <c r="X147" s="1"/>
      <c r="Y147" s="1"/>
      <c r="Z147" s="1"/>
    </row>
    <row r="148" spans="1:26" ht="13.5">
      <c r="A148" s="2"/>
      <c r="B148" s="2"/>
      <c r="C148" s="2"/>
      <c r="D148" s="2"/>
      <c r="E148" s="2"/>
      <c r="F148" s="5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"/>
      <c r="U148" s="1"/>
      <c r="V148" s="1"/>
      <c r="W148" s="1"/>
      <c r="X148" s="1"/>
      <c r="Y148" s="1"/>
      <c r="Z148" s="1"/>
    </row>
    <row r="149" spans="1:26" ht="13.5">
      <c r="A149" s="2"/>
      <c r="B149" s="2"/>
      <c r="C149" s="2"/>
      <c r="D149" s="2"/>
      <c r="E149" s="2"/>
      <c r="F149" s="5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"/>
      <c r="U149" s="1"/>
      <c r="V149" s="1"/>
      <c r="W149" s="1"/>
      <c r="X149" s="1"/>
      <c r="Y149" s="1"/>
      <c r="Z149" s="1"/>
    </row>
    <row r="150" spans="1:26" ht="13.5">
      <c r="A150" s="2"/>
      <c r="B150" s="2"/>
      <c r="C150" s="2"/>
      <c r="D150" s="2"/>
      <c r="E150" s="2"/>
      <c r="F150" s="5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"/>
      <c r="U150" s="1"/>
      <c r="V150" s="1"/>
      <c r="W150" s="1"/>
      <c r="X150" s="1"/>
      <c r="Y150" s="1"/>
      <c r="Z150" s="1"/>
    </row>
    <row r="151" spans="1:26" ht="13.5">
      <c r="A151" s="2"/>
      <c r="B151" s="2"/>
      <c r="C151" s="2"/>
      <c r="D151" s="2"/>
      <c r="E151" s="2"/>
      <c r="F151" s="5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"/>
      <c r="U151" s="1"/>
      <c r="V151" s="1"/>
      <c r="W151" s="1"/>
      <c r="X151" s="1"/>
      <c r="Y151" s="1"/>
      <c r="Z151" s="1"/>
    </row>
    <row r="152" spans="1:26" ht="13.5">
      <c r="A152" s="2"/>
      <c r="B152" s="2"/>
      <c r="C152" s="2"/>
      <c r="D152" s="2"/>
      <c r="E152" s="2"/>
      <c r="F152" s="5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"/>
      <c r="U152" s="1"/>
      <c r="V152" s="1"/>
      <c r="W152" s="1"/>
      <c r="X152" s="1"/>
      <c r="Y152" s="1"/>
      <c r="Z152" s="1"/>
    </row>
    <row r="153" spans="1:26" ht="13.5">
      <c r="A153" s="2"/>
      <c r="B153" s="2"/>
      <c r="C153" s="2"/>
      <c r="D153" s="2"/>
      <c r="E153" s="2"/>
      <c r="F153" s="5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"/>
      <c r="U153" s="1"/>
      <c r="V153" s="1"/>
      <c r="W153" s="1"/>
      <c r="X153" s="1"/>
      <c r="Y153" s="1"/>
      <c r="Z153" s="1"/>
    </row>
    <row r="154" spans="1:26" ht="13.5">
      <c r="A154" s="2"/>
      <c r="B154" s="2"/>
      <c r="C154" s="2"/>
      <c r="D154" s="2"/>
      <c r="E154" s="2"/>
      <c r="F154" s="5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"/>
      <c r="U154" s="1"/>
      <c r="V154" s="1"/>
      <c r="W154" s="1"/>
      <c r="X154" s="1"/>
      <c r="Y154" s="1"/>
      <c r="Z154" s="1"/>
    </row>
    <row r="155" spans="1:26" ht="13.5">
      <c r="A155" s="2"/>
      <c r="B155" s="2"/>
      <c r="C155" s="2"/>
      <c r="D155" s="2"/>
      <c r="E155" s="2"/>
      <c r="F155" s="5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"/>
      <c r="U155" s="1"/>
      <c r="V155" s="1"/>
      <c r="W155" s="1"/>
      <c r="X155" s="1"/>
      <c r="Y155" s="1"/>
      <c r="Z155" s="1"/>
    </row>
    <row r="156" spans="1:26" ht="13.5">
      <c r="A156" s="2"/>
      <c r="B156" s="2"/>
      <c r="C156" s="2"/>
      <c r="D156" s="2"/>
      <c r="E156" s="2"/>
      <c r="F156" s="5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"/>
      <c r="U156" s="1"/>
      <c r="V156" s="1"/>
      <c r="W156" s="1"/>
      <c r="X156" s="1"/>
      <c r="Y156" s="1"/>
      <c r="Z156" s="1"/>
    </row>
    <row r="157" spans="1:26" ht="13.5">
      <c r="A157" s="2"/>
      <c r="B157" s="2"/>
      <c r="C157" s="2"/>
      <c r="D157" s="2"/>
      <c r="E157" s="2"/>
      <c r="F157" s="5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"/>
      <c r="U157" s="1"/>
      <c r="V157" s="1"/>
      <c r="W157" s="1"/>
      <c r="X157" s="1"/>
      <c r="Y157" s="1"/>
      <c r="Z157" s="1"/>
    </row>
    <row r="158" spans="1:26" ht="13.5">
      <c r="A158" s="2"/>
      <c r="B158" s="2"/>
      <c r="C158" s="2"/>
      <c r="D158" s="2"/>
      <c r="E158" s="2"/>
      <c r="F158" s="5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"/>
      <c r="U158" s="1"/>
      <c r="V158" s="1"/>
      <c r="W158" s="1"/>
      <c r="X158" s="1"/>
      <c r="Y158" s="1"/>
      <c r="Z158" s="1"/>
    </row>
    <row r="159" spans="1:26" ht="13.5">
      <c r="A159" s="2"/>
      <c r="B159" s="2"/>
      <c r="C159" s="2"/>
      <c r="D159" s="2"/>
      <c r="E159" s="2"/>
      <c r="F159" s="5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"/>
      <c r="U159" s="1"/>
      <c r="V159" s="1"/>
      <c r="W159" s="1"/>
      <c r="X159" s="1"/>
      <c r="Y159" s="1"/>
      <c r="Z159" s="1"/>
    </row>
    <row r="160" spans="1:26" ht="13.5">
      <c r="A160" s="2"/>
      <c r="B160" s="2"/>
      <c r="C160" s="2"/>
      <c r="D160" s="2"/>
      <c r="E160" s="2"/>
      <c r="F160" s="5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"/>
      <c r="U160" s="1"/>
      <c r="V160" s="1"/>
      <c r="W160" s="1"/>
      <c r="X160" s="1"/>
      <c r="Y160" s="1"/>
      <c r="Z160" s="1"/>
    </row>
    <row r="161" spans="1:26" ht="13.5">
      <c r="A161" s="2"/>
      <c r="B161" s="2"/>
      <c r="C161" s="2"/>
      <c r="D161" s="2"/>
      <c r="E161" s="2"/>
      <c r="F161" s="5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"/>
      <c r="U161" s="1"/>
      <c r="V161" s="1"/>
      <c r="W161" s="1"/>
      <c r="X161" s="1"/>
      <c r="Y161" s="1"/>
      <c r="Z161" s="1"/>
    </row>
    <row r="162" spans="1:26" ht="13.5">
      <c r="A162" s="2"/>
      <c r="B162" s="2"/>
      <c r="C162" s="2"/>
      <c r="D162" s="2"/>
      <c r="E162" s="2"/>
      <c r="F162" s="5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"/>
      <c r="U162" s="1"/>
      <c r="V162" s="1"/>
      <c r="W162" s="1"/>
      <c r="X162" s="1"/>
      <c r="Y162" s="1"/>
      <c r="Z162" s="1"/>
    </row>
    <row r="163" spans="1:26" ht="13.5">
      <c r="A163" s="2"/>
      <c r="B163" s="2"/>
      <c r="C163" s="2"/>
      <c r="D163" s="2"/>
      <c r="E163" s="2"/>
      <c r="F163" s="5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"/>
      <c r="U163" s="1"/>
      <c r="V163" s="1"/>
      <c r="W163" s="1"/>
      <c r="X163" s="1"/>
      <c r="Y163" s="1"/>
      <c r="Z163" s="1"/>
    </row>
    <row r="164" spans="1:26" ht="13.5">
      <c r="A164" s="2"/>
      <c r="B164" s="2"/>
      <c r="C164" s="2"/>
      <c r="D164" s="2"/>
      <c r="E164" s="2"/>
      <c r="F164" s="5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"/>
      <c r="U164" s="1"/>
      <c r="V164" s="1"/>
      <c r="W164" s="1"/>
      <c r="X164" s="1"/>
      <c r="Y164" s="1"/>
      <c r="Z164" s="1"/>
    </row>
    <row r="165" spans="1:26" ht="13.5">
      <c r="A165" s="2"/>
      <c r="B165" s="2"/>
      <c r="C165" s="2"/>
      <c r="D165" s="2"/>
      <c r="E165" s="2"/>
      <c r="F165" s="5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"/>
      <c r="U165" s="1"/>
      <c r="V165" s="1"/>
      <c r="W165" s="1"/>
      <c r="X165" s="1"/>
      <c r="Y165" s="1"/>
      <c r="Z165" s="1"/>
    </row>
    <row r="166" spans="1:26" ht="13.5">
      <c r="A166" s="2"/>
      <c r="B166" s="2"/>
      <c r="C166" s="2"/>
      <c r="D166" s="2"/>
      <c r="E166" s="2"/>
      <c r="F166" s="5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"/>
      <c r="U166" s="1"/>
      <c r="V166" s="1"/>
      <c r="W166" s="1"/>
      <c r="X166" s="1"/>
      <c r="Y166" s="1"/>
      <c r="Z166" s="1"/>
    </row>
    <row r="167" spans="1:26" ht="13.5">
      <c r="A167" s="2"/>
      <c r="B167" s="2"/>
      <c r="C167" s="2"/>
      <c r="D167" s="2"/>
      <c r="E167" s="2"/>
      <c r="F167" s="5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"/>
      <c r="U167" s="1"/>
      <c r="V167" s="1"/>
      <c r="W167" s="1"/>
      <c r="X167" s="1"/>
      <c r="Y167" s="1"/>
      <c r="Z167" s="1"/>
    </row>
    <row r="168" spans="1:26" ht="13.5">
      <c r="A168" s="2"/>
      <c r="B168" s="2"/>
      <c r="C168" s="2"/>
      <c r="D168" s="2"/>
      <c r="E168" s="2"/>
      <c r="F168" s="5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"/>
      <c r="U168" s="1"/>
      <c r="V168" s="1"/>
      <c r="W168" s="1"/>
      <c r="X168" s="1"/>
      <c r="Y168" s="1"/>
      <c r="Z168" s="1"/>
    </row>
    <row r="169" spans="1:26" ht="13.5">
      <c r="A169" s="2"/>
      <c r="B169" s="2"/>
      <c r="C169" s="2"/>
      <c r="D169" s="2"/>
      <c r="E169" s="2"/>
      <c r="F169" s="5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"/>
      <c r="U169" s="1"/>
      <c r="V169" s="1"/>
      <c r="W169" s="1"/>
      <c r="X169" s="1"/>
      <c r="Y169" s="1"/>
      <c r="Z169" s="1"/>
    </row>
    <row r="170" spans="1:26" ht="13.5">
      <c r="A170" s="2"/>
      <c r="B170" s="2"/>
      <c r="C170" s="2"/>
      <c r="D170" s="2"/>
      <c r="E170" s="2"/>
      <c r="F170" s="5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"/>
      <c r="U170" s="1"/>
      <c r="V170" s="1"/>
      <c r="W170" s="1"/>
      <c r="X170" s="1"/>
      <c r="Y170" s="1"/>
      <c r="Z170" s="1"/>
    </row>
    <row r="171" spans="1:26" ht="13.5">
      <c r="A171" s="2"/>
      <c r="B171" s="2"/>
      <c r="C171" s="2"/>
      <c r="D171" s="2"/>
      <c r="E171" s="2"/>
      <c r="F171" s="5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"/>
      <c r="U171" s="1"/>
      <c r="V171" s="1"/>
      <c r="W171" s="1"/>
      <c r="X171" s="1"/>
      <c r="Y171" s="1"/>
      <c r="Z171" s="1"/>
    </row>
    <row r="172" spans="1:26" ht="13.5">
      <c r="A172" s="2"/>
      <c r="B172" s="2"/>
      <c r="C172" s="2"/>
      <c r="D172" s="2"/>
      <c r="E172" s="2"/>
      <c r="F172" s="5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"/>
      <c r="U172" s="1"/>
      <c r="V172" s="1"/>
      <c r="W172" s="1"/>
      <c r="X172" s="1"/>
      <c r="Y172" s="1"/>
      <c r="Z172" s="1"/>
    </row>
    <row r="173" spans="1:26" ht="13.5">
      <c r="A173" s="2"/>
      <c r="B173" s="2"/>
      <c r="C173" s="2"/>
      <c r="D173" s="2"/>
      <c r="E173" s="2"/>
      <c r="F173" s="5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"/>
      <c r="U173" s="1"/>
      <c r="V173" s="1"/>
      <c r="W173" s="1"/>
      <c r="X173" s="1"/>
      <c r="Y173" s="1"/>
      <c r="Z173" s="1"/>
    </row>
    <row r="174" spans="1:26" ht="13.5">
      <c r="A174" s="2"/>
      <c r="B174" s="2"/>
      <c r="C174" s="2"/>
      <c r="D174" s="2"/>
      <c r="E174" s="2"/>
      <c r="F174" s="5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"/>
      <c r="U174" s="1"/>
      <c r="V174" s="1"/>
      <c r="W174" s="1"/>
      <c r="X174" s="1"/>
      <c r="Y174" s="1"/>
      <c r="Z174" s="1"/>
    </row>
    <row r="175" spans="1:26" ht="13.5">
      <c r="A175" s="2"/>
      <c r="B175" s="2"/>
      <c r="C175" s="2"/>
      <c r="D175" s="2"/>
      <c r="E175" s="2"/>
      <c r="F175" s="5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"/>
      <c r="U175" s="1"/>
      <c r="V175" s="1"/>
      <c r="W175" s="1"/>
      <c r="X175" s="1"/>
      <c r="Y175" s="1"/>
      <c r="Z175" s="1"/>
    </row>
    <row r="176" spans="1:26" ht="13.5">
      <c r="A176" s="2"/>
      <c r="B176" s="2"/>
      <c r="C176" s="2"/>
      <c r="D176" s="2"/>
      <c r="E176" s="2"/>
      <c r="F176" s="5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"/>
      <c r="U176" s="1"/>
      <c r="V176" s="1"/>
      <c r="W176" s="1"/>
      <c r="X176" s="1"/>
      <c r="Y176" s="1"/>
      <c r="Z176" s="1"/>
    </row>
    <row r="177" spans="1:26" ht="13.5">
      <c r="A177" s="2"/>
      <c r="B177" s="2"/>
      <c r="C177" s="2"/>
      <c r="D177" s="2"/>
      <c r="E177" s="2"/>
      <c r="F177" s="5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"/>
      <c r="U177" s="1"/>
      <c r="V177" s="1"/>
      <c r="W177" s="1"/>
      <c r="X177" s="1"/>
      <c r="Y177" s="1"/>
      <c r="Z177" s="1"/>
    </row>
    <row r="178" spans="1:26" ht="13.5">
      <c r="A178" s="2"/>
      <c r="B178" s="2"/>
      <c r="C178" s="2"/>
      <c r="D178" s="2"/>
      <c r="E178" s="2"/>
      <c r="F178" s="5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"/>
      <c r="U178" s="1"/>
      <c r="V178" s="1"/>
      <c r="W178" s="1"/>
      <c r="X178" s="1"/>
      <c r="Y178" s="1"/>
      <c r="Z178" s="1"/>
    </row>
    <row r="179" spans="1:26" ht="13.5">
      <c r="A179" s="2"/>
      <c r="B179" s="2"/>
      <c r="C179" s="2"/>
      <c r="D179" s="2"/>
      <c r="E179" s="2"/>
      <c r="F179" s="5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"/>
      <c r="U179" s="1"/>
      <c r="V179" s="1"/>
      <c r="W179" s="1"/>
      <c r="X179" s="1"/>
      <c r="Y179" s="1"/>
      <c r="Z179" s="1"/>
    </row>
    <row r="180" spans="1:26" ht="13.5">
      <c r="A180" s="2"/>
      <c r="B180" s="2"/>
      <c r="C180" s="2"/>
      <c r="D180" s="2"/>
      <c r="E180" s="2"/>
      <c r="F180" s="5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"/>
      <c r="U180" s="1"/>
      <c r="V180" s="1"/>
      <c r="W180" s="1"/>
      <c r="X180" s="1"/>
      <c r="Y180" s="1"/>
      <c r="Z180" s="1"/>
    </row>
    <row r="181" spans="1:26" ht="13.5">
      <c r="A181" s="2"/>
      <c r="B181" s="2"/>
      <c r="C181" s="2"/>
      <c r="D181" s="2"/>
      <c r="E181" s="2"/>
      <c r="F181" s="5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"/>
      <c r="U181" s="1"/>
      <c r="V181" s="1"/>
      <c r="W181" s="1"/>
      <c r="X181" s="1"/>
      <c r="Y181" s="1"/>
      <c r="Z181" s="1"/>
    </row>
    <row r="182" spans="1:26" ht="13.5">
      <c r="A182" s="2"/>
      <c r="B182" s="2"/>
      <c r="C182" s="2"/>
      <c r="D182" s="2"/>
      <c r="E182" s="2"/>
      <c r="F182" s="5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"/>
      <c r="U182" s="1"/>
      <c r="V182" s="1"/>
      <c r="W182" s="1"/>
      <c r="X182" s="1"/>
      <c r="Y182" s="1"/>
      <c r="Z182" s="1"/>
    </row>
    <row r="183" spans="1:26" ht="13.5">
      <c r="A183" s="2"/>
      <c r="B183" s="2"/>
      <c r="C183" s="2"/>
      <c r="D183" s="2"/>
      <c r="E183" s="2"/>
      <c r="F183" s="5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"/>
      <c r="U183" s="1"/>
      <c r="V183" s="1"/>
      <c r="W183" s="1"/>
      <c r="X183" s="1"/>
      <c r="Y183" s="1"/>
      <c r="Z183" s="1"/>
    </row>
    <row r="184" spans="1:26" ht="13.5">
      <c r="A184" s="2"/>
      <c r="B184" s="2"/>
      <c r="C184" s="2"/>
      <c r="D184" s="2"/>
      <c r="E184" s="2"/>
      <c r="F184" s="5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"/>
      <c r="U184" s="1"/>
      <c r="V184" s="1"/>
      <c r="W184" s="1"/>
      <c r="X184" s="1"/>
      <c r="Y184" s="1"/>
      <c r="Z184" s="1"/>
    </row>
    <row r="185" spans="1:26" ht="13.5">
      <c r="A185" s="2"/>
      <c r="B185" s="2"/>
      <c r="C185" s="2"/>
      <c r="D185" s="2"/>
      <c r="E185" s="2"/>
      <c r="F185" s="5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"/>
      <c r="U185" s="1"/>
      <c r="V185" s="1"/>
      <c r="W185" s="1"/>
      <c r="X185" s="1"/>
      <c r="Y185" s="1"/>
      <c r="Z185" s="1"/>
    </row>
    <row r="186" spans="1:26" ht="13.5">
      <c r="A186" s="2"/>
      <c r="B186" s="2"/>
      <c r="C186" s="2"/>
      <c r="D186" s="2"/>
      <c r="E186" s="2"/>
      <c r="F186" s="5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"/>
      <c r="U186" s="1"/>
      <c r="V186" s="1"/>
      <c r="W186" s="1"/>
      <c r="X186" s="1"/>
      <c r="Y186" s="1"/>
      <c r="Z186" s="1"/>
    </row>
    <row r="187" spans="1:26" ht="13.5">
      <c r="A187" s="2"/>
      <c r="B187" s="2"/>
      <c r="C187" s="2"/>
      <c r="D187" s="2"/>
      <c r="E187" s="2"/>
      <c r="F187" s="5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"/>
      <c r="U187" s="1"/>
      <c r="V187" s="1"/>
      <c r="W187" s="1"/>
      <c r="X187" s="1"/>
      <c r="Y187" s="1"/>
      <c r="Z187" s="1"/>
    </row>
    <row r="188" spans="1:26" ht="13.5">
      <c r="A188" s="2"/>
      <c r="B188" s="2"/>
      <c r="C188" s="2"/>
      <c r="D188" s="2"/>
      <c r="E188" s="2"/>
      <c r="F188" s="5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"/>
      <c r="U188" s="1"/>
      <c r="V188" s="1"/>
      <c r="W188" s="1"/>
      <c r="X188" s="1"/>
      <c r="Y188" s="1"/>
      <c r="Z188" s="1"/>
    </row>
    <row r="189" spans="1:26" ht="13.5">
      <c r="A189" s="2"/>
      <c r="B189" s="2"/>
      <c r="C189" s="2"/>
      <c r="D189" s="2"/>
      <c r="E189" s="2"/>
      <c r="F189" s="5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"/>
      <c r="U189" s="1"/>
      <c r="V189" s="1"/>
      <c r="W189" s="1"/>
      <c r="X189" s="1"/>
      <c r="Y189" s="1"/>
      <c r="Z189" s="1"/>
    </row>
    <row r="190" spans="1:26" ht="13.5">
      <c r="A190" s="2"/>
      <c r="B190" s="2"/>
      <c r="C190" s="2"/>
      <c r="D190" s="2"/>
      <c r="E190" s="2"/>
      <c r="F190" s="5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"/>
      <c r="U190" s="1"/>
      <c r="V190" s="1"/>
      <c r="W190" s="1"/>
      <c r="X190" s="1"/>
      <c r="Y190" s="1"/>
      <c r="Z190" s="1"/>
    </row>
    <row r="191" spans="1:26" ht="13.5">
      <c r="A191" s="2"/>
      <c r="B191" s="2"/>
      <c r="C191" s="2"/>
      <c r="D191" s="2"/>
      <c r="E191" s="2"/>
      <c r="F191" s="5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"/>
      <c r="U191" s="1"/>
      <c r="V191" s="1"/>
      <c r="W191" s="1"/>
      <c r="X191" s="1"/>
      <c r="Y191" s="1"/>
      <c r="Z191" s="1"/>
    </row>
    <row r="192" spans="1:26" ht="13.5">
      <c r="A192" s="2"/>
      <c r="B192" s="2"/>
      <c r="C192" s="2"/>
      <c r="D192" s="2"/>
      <c r="E192" s="2"/>
      <c r="F192" s="5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"/>
      <c r="U192" s="1"/>
      <c r="V192" s="1"/>
      <c r="W192" s="1"/>
      <c r="X192" s="1"/>
      <c r="Y192" s="1"/>
      <c r="Z192" s="1"/>
    </row>
    <row r="193" spans="1:26" ht="13.5">
      <c r="A193" s="2"/>
      <c r="B193" s="2"/>
      <c r="C193" s="2"/>
      <c r="D193" s="2"/>
      <c r="E193" s="2"/>
      <c r="F193" s="5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"/>
      <c r="U193" s="1"/>
      <c r="V193" s="1"/>
      <c r="W193" s="1"/>
      <c r="X193" s="1"/>
      <c r="Y193" s="1"/>
      <c r="Z193" s="1"/>
    </row>
    <row r="194" spans="1:26" ht="13.5">
      <c r="A194" s="2"/>
      <c r="B194" s="2"/>
      <c r="C194" s="2"/>
      <c r="D194" s="2"/>
      <c r="E194" s="2"/>
      <c r="F194" s="5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"/>
      <c r="U194" s="1"/>
      <c r="V194" s="1"/>
      <c r="W194" s="1"/>
      <c r="X194" s="1"/>
      <c r="Y194" s="1"/>
      <c r="Z194" s="1"/>
    </row>
    <row r="195" spans="1:26" ht="13.5">
      <c r="A195" s="2"/>
      <c r="B195" s="2"/>
      <c r="C195" s="2"/>
      <c r="D195" s="2"/>
      <c r="E195" s="2"/>
      <c r="F195" s="5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"/>
      <c r="U195" s="1"/>
      <c r="V195" s="1"/>
      <c r="W195" s="1"/>
      <c r="X195" s="1"/>
      <c r="Y195" s="1"/>
      <c r="Z195" s="1"/>
    </row>
    <row r="196" spans="1:26" ht="13.5">
      <c r="A196" s="2"/>
      <c r="B196" s="2"/>
      <c r="C196" s="2"/>
      <c r="D196" s="2"/>
      <c r="E196" s="2"/>
      <c r="F196" s="5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"/>
      <c r="U196" s="1"/>
      <c r="V196" s="1"/>
      <c r="W196" s="1"/>
      <c r="X196" s="1"/>
      <c r="Y196" s="1"/>
      <c r="Z196" s="1"/>
    </row>
    <row r="197" spans="1:26" ht="13.5">
      <c r="A197" s="2"/>
      <c r="B197" s="2"/>
      <c r="C197" s="2"/>
      <c r="D197" s="2"/>
      <c r="E197" s="2"/>
      <c r="F197" s="5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"/>
      <c r="U197" s="1"/>
      <c r="V197" s="1"/>
      <c r="W197" s="1"/>
      <c r="X197" s="1"/>
      <c r="Y197" s="1"/>
      <c r="Z197" s="1"/>
    </row>
    <row r="198" spans="1:26" ht="13.5">
      <c r="A198" s="2"/>
      <c r="B198" s="2"/>
      <c r="C198" s="2"/>
      <c r="D198" s="2"/>
      <c r="E198" s="2"/>
      <c r="F198" s="5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"/>
      <c r="U198" s="1"/>
      <c r="V198" s="1"/>
      <c r="W198" s="1"/>
      <c r="X198" s="1"/>
      <c r="Y198" s="1"/>
      <c r="Z198" s="1"/>
    </row>
    <row r="199" spans="1:26" ht="13.5">
      <c r="A199" s="2"/>
      <c r="B199" s="2"/>
      <c r="C199" s="2"/>
      <c r="D199" s="2"/>
      <c r="E199" s="2"/>
      <c r="F199" s="5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"/>
      <c r="U199" s="1"/>
      <c r="V199" s="1"/>
      <c r="W199" s="1"/>
      <c r="X199" s="1"/>
      <c r="Y199" s="1"/>
      <c r="Z199" s="1"/>
    </row>
    <row r="200" spans="1:26" ht="13.5">
      <c r="A200" s="2"/>
      <c r="B200" s="2"/>
      <c r="C200" s="2"/>
      <c r="D200" s="2"/>
      <c r="E200" s="2"/>
      <c r="F200" s="5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"/>
      <c r="U200" s="1"/>
      <c r="V200" s="1"/>
      <c r="W200" s="1"/>
      <c r="X200" s="1"/>
      <c r="Y200" s="1"/>
      <c r="Z200" s="1"/>
    </row>
    <row r="201" spans="1:26" ht="13.5">
      <c r="A201" s="2"/>
      <c r="B201" s="2"/>
      <c r="C201" s="2"/>
      <c r="D201" s="2"/>
      <c r="E201" s="2"/>
      <c r="F201" s="5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"/>
      <c r="U201" s="1"/>
      <c r="V201" s="1"/>
      <c r="W201" s="1"/>
      <c r="X201" s="1"/>
      <c r="Y201" s="1"/>
      <c r="Z201" s="1"/>
    </row>
    <row r="202" spans="1:26" ht="13.5">
      <c r="A202" s="2"/>
      <c r="B202" s="2"/>
      <c r="C202" s="2"/>
      <c r="D202" s="2"/>
      <c r="E202" s="2"/>
      <c r="F202" s="5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"/>
      <c r="U202" s="1"/>
      <c r="V202" s="1"/>
      <c r="W202" s="1"/>
      <c r="X202" s="1"/>
      <c r="Y202" s="1"/>
      <c r="Z202" s="1"/>
    </row>
    <row r="203" spans="1:26" ht="13.5">
      <c r="A203" s="2"/>
      <c r="B203" s="2"/>
      <c r="C203" s="2"/>
      <c r="D203" s="2"/>
      <c r="E203" s="2"/>
      <c r="F203" s="5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"/>
      <c r="U203" s="1"/>
      <c r="V203" s="1"/>
      <c r="W203" s="1"/>
      <c r="X203" s="1"/>
      <c r="Y203" s="1"/>
      <c r="Z203" s="1"/>
    </row>
    <row r="204" spans="1:26" ht="13.5">
      <c r="A204" s="2"/>
      <c r="B204" s="2"/>
      <c r="C204" s="2"/>
      <c r="D204" s="2"/>
      <c r="E204" s="2"/>
      <c r="F204" s="5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"/>
      <c r="U204" s="1"/>
      <c r="V204" s="1"/>
      <c r="W204" s="1"/>
      <c r="X204" s="1"/>
      <c r="Y204" s="1"/>
      <c r="Z204" s="1"/>
    </row>
    <row r="205" spans="1:26" ht="13.5">
      <c r="A205" s="2"/>
      <c r="B205" s="2"/>
      <c r="C205" s="2"/>
      <c r="D205" s="2"/>
      <c r="E205" s="2"/>
      <c r="F205" s="5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"/>
      <c r="U205" s="1"/>
      <c r="V205" s="1"/>
      <c r="W205" s="1"/>
      <c r="X205" s="1"/>
      <c r="Y205" s="1"/>
      <c r="Z205" s="1"/>
    </row>
    <row r="206" spans="1:26" ht="13.5">
      <c r="A206" s="2"/>
      <c r="B206" s="2"/>
      <c r="C206" s="2"/>
      <c r="D206" s="2"/>
      <c r="E206" s="2"/>
      <c r="F206" s="5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"/>
      <c r="U206" s="1"/>
      <c r="V206" s="1"/>
      <c r="W206" s="1"/>
      <c r="X206" s="1"/>
      <c r="Y206" s="1"/>
      <c r="Z206" s="1"/>
    </row>
    <row r="207" spans="1:26" ht="13.5">
      <c r="A207" s="2"/>
      <c r="B207" s="2"/>
      <c r="C207" s="2"/>
      <c r="D207" s="2"/>
      <c r="E207" s="2"/>
      <c r="F207" s="5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"/>
      <c r="U207" s="1"/>
      <c r="V207" s="1"/>
      <c r="W207" s="1"/>
      <c r="X207" s="1"/>
      <c r="Y207" s="1"/>
      <c r="Z207" s="1"/>
    </row>
    <row r="208" spans="1:26" ht="13.5">
      <c r="A208" s="2"/>
      <c r="B208" s="2"/>
      <c r="C208" s="2"/>
      <c r="D208" s="2"/>
      <c r="E208" s="2"/>
      <c r="F208" s="5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  <c r="V208" s="1"/>
      <c r="W208" s="1"/>
      <c r="X208" s="1"/>
      <c r="Y208" s="1"/>
      <c r="Z208" s="1"/>
    </row>
    <row r="209" spans="1:26" ht="13.5">
      <c r="A209" s="2"/>
      <c r="B209" s="2"/>
      <c r="C209" s="2"/>
      <c r="D209" s="2"/>
      <c r="E209" s="2"/>
      <c r="F209" s="5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"/>
      <c r="U209" s="1"/>
      <c r="V209" s="1"/>
      <c r="W209" s="1"/>
      <c r="X209" s="1"/>
      <c r="Y209" s="1"/>
      <c r="Z209" s="1"/>
    </row>
    <row r="210" spans="1:26" ht="13.5">
      <c r="A210" s="2"/>
      <c r="B210" s="2"/>
      <c r="C210" s="2"/>
      <c r="D210" s="2"/>
      <c r="E210" s="2"/>
      <c r="F210" s="5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"/>
      <c r="U210" s="1"/>
      <c r="V210" s="1"/>
      <c r="W210" s="1"/>
      <c r="X210" s="1"/>
      <c r="Y210" s="1"/>
      <c r="Z210" s="1"/>
    </row>
    <row r="211" spans="1:26" ht="13.5">
      <c r="A211" s="2"/>
      <c r="B211" s="2"/>
      <c r="C211" s="2"/>
      <c r="D211" s="2"/>
      <c r="E211" s="2"/>
      <c r="F211" s="5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"/>
      <c r="U211" s="1"/>
      <c r="V211" s="1"/>
      <c r="W211" s="1"/>
      <c r="X211" s="1"/>
      <c r="Y211" s="1"/>
      <c r="Z211" s="1"/>
    </row>
    <row r="212" spans="1:26" ht="13.5">
      <c r="A212" s="2"/>
      <c r="B212" s="2"/>
      <c r="C212" s="2"/>
      <c r="D212" s="2"/>
      <c r="E212" s="2"/>
      <c r="F212" s="5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"/>
      <c r="U212" s="1"/>
      <c r="V212" s="1"/>
      <c r="W212" s="1"/>
      <c r="X212" s="1"/>
      <c r="Y212" s="1"/>
      <c r="Z212" s="1"/>
    </row>
    <row r="213" spans="1:26" ht="13.5">
      <c r="A213" s="2"/>
      <c r="B213" s="2"/>
      <c r="C213" s="2"/>
      <c r="D213" s="2"/>
      <c r="E213" s="2"/>
      <c r="F213" s="5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"/>
      <c r="U213" s="1"/>
      <c r="V213" s="1"/>
      <c r="W213" s="1"/>
      <c r="X213" s="1"/>
      <c r="Y213" s="1"/>
      <c r="Z213" s="1"/>
    </row>
    <row r="214" spans="1:26" ht="13.5">
      <c r="A214" s="2"/>
      <c r="B214" s="2"/>
      <c r="C214" s="2"/>
      <c r="D214" s="2"/>
      <c r="E214" s="2"/>
      <c r="F214" s="5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"/>
      <c r="U214" s="1"/>
      <c r="V214" s="1"/>
      <c r="W214" s="1"/>
      <c r="X214" s="1"/>
      <c r="Y214" s="1"/>
      <c r="Z214" s="1"/>
    </row>
    <row r="215" spans="1:26" ht="13.5">
      <c r="A215" s="2"/>
      <c r="B215" s="2"/>
      <c r="C215" s="2"/>
      <c r="D215" s="2"/>
      <c r="E215" s="2"/>
      <c r="F215" s="5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"/>
      <c r="U215" s="1"/>
      <c r="V215" s="1"/>
      <c r="W215" s="1"/>
      <c r="X215" s="1"/>
      <c r="Y215" s="1"/>
      <c r="Z215" s="1"/>
    </row>
    <row r="216" spans="1:26" ht="13.5">
      <c r="A216" s="2"/>
      <c r="B216" s="2"/>
      <c r="C216" s="2"/>
      <c r="D216" s="2"/>
      <c r="E216" s="2"/>
      <c r="F216" s="5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"/>
      <c r="U216" s="1"/>
      <c r="V216" s="1"/>
      <c r="W216" s="1"/>
      <c r="X216" s="1"/>
      <c r="Y216" s="1"/>
      <c r="Z216" s="1"/>
    </row>
    <row r="217" spans="1:26" ht="13.5">
      <c r="A217" s="2"/>
      <c r="B217" s="2"/>
      <c r="C217" s="2"/>
      <c r="D217" s="2"/>
      <c r="E217" s="2"/>
      <c r="F217" s="5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"/>
      <c r="U217" s="1"/>
      <c r="V217" s="1"/>
      <c r="W217" s="1"/>
      <c r="X217" s="1"/>
      <c r="Y217" s="1"/>
      <c r="Z217" s="1"/>
    </row>
    <row r="218" spans="1:26" ht="13.5">
      <c r="A218" s="2"/>
      <c r="B218" s="2"/>
      <c r="C218" s="2"/>
      <c r="D218" s="2"/>
      <c r="E218" s="2"/>
      <c r="F218" s="5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"/>
      <c r="U218" s="1"/>
      <c r="V218" s="1"/>
      <c r="W218" s="1"/>
      <c r="X218" s="1"/>
      <c r="Y218" s="1"/>
      <c r="Z218" s="1"/>
    </row>
    <row r="219" spans="1:26" ht="13.5">
      <c r="A219" s="2"/>
      <c r="B219" s="2"/>
      <c r="C219" s="2"/>
      <c r="D219" s="2"/>
      <c r="E219" s="2"/>
      <c r="F219" s="5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"/>
      <c r="U219" s="1"/>
      <c r="V219" s="1"/>
      <c r="W219" s="1"/>
      <c r="X219" s="1"/>
      <c r="Y219" s="1"/>
      <c r="Z219" s="1"/>
    </row>
    <row r="220" spans="1:26" ht="13.5">
      <c r="A220" s="2"/>
      <c r="B220" s="2"/>
      <c r="C220" s="2"/>
      <c r="D220" s="2"/>
      <c r="E220" s="2"/>
      <c r="F220" s="5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"/>
      <c r="U220" s="1"/>
      <c r="V220" s="1"/>
      <c r="W220" s="1"/>
      <c r="X220" s="1"/>
      <c r="Y220" s="1"/>
      <c r="Z220" s="1"/>
    </row>
    <row r="221" spans="1:26" ht="13.5">
      <c r="A221" s="2"/>
      <c r="B221" s="2"/>
      <c r="C221" s="2"/>
      <c r="D221" s="2"/>
      <c r="E221" s="2"/>
      <c r="F221" s="5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"/>
      <c r="U221" s="1"/>
      <c r="V221" s="1"/>
      <c r="W221" s="1"/>
      <c r="X221" s="1"/>
      <c r="Y221" s="1"/>
      <c r="Z221" s="1"/>
    </row>
    <row r="222" spans="1:26" ht="13.5">
      <c r="A222" s="2"/>
      <c r="B222" s="2"/>
      <c r="C222" s="2"/>
      <c r="D222" s="2"/>
      <c r="E222" s="2"/>
      <c r="F222" s="5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"/>
      <c r="U222" s="1"/>
      <c r="V222" s="1"/>
      <c r="W222" s="1"/>
      <c r="X222" s="1"/>
      <c r="Y222" s="1"/>
      <c r="Z222" s="1"/>
    </row>
    <row r="223" spans="1:26" ht="13.5">
      <c r="A223" s="2"/>
      <c r="B223" s="2"/>
      <c r="C223" s="2"/>
      <c r="D223" s="2"/>
      <c r="E223" s="2"/>
      <c r="F223" s="5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"/>
      <c r="U223" s="1"/>
      <c r="V223" s="1"/>
      <c r="W223" s="1"/>
      <c r="X223" s="1"/>
      <c r="Y223" s="1"/>
      <c r="Z223" s="1"/>
    </row>
    <row r="224" spans="1:26" ht="13.5">
      <c r="A224" s="2"/>
      <c r="B224" s="2"/>
      <c r="C224" s="2"/>
      <c r="D224" s="2"/>
      <c r="E224" s="2"/>
      <c r="F224" s="5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"/>
      <c r="U224" s="1"/>
      <c r="V224" s="1"/>
      <c r="W224" s="1"/>
      <c r="X224" s="1"/>
      <c r="Y224" s="1"/>
      <c r="Z224" s="1"/>
    </row>
    <row r="225" spans="1:26" ht="13.5">
      <c r="A225" s="2"/>
      <c r="B225" s="2"/>
      <c r="C225" s="2"/>
      <c r="D225" s="2"/>
      <c r="E225" s="2"/>
      <c r="F225" s="5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"/>
      <c r="U225" s="1"/>
      <c r="V225" s="1"/>
      <c r="W225" s="1"/>
      <c r="X225" s="1"/>
      <c r="Y225" s="1"/>
      <c r="Z225" s="1"/>
    </row>
    <row r="226" spans="1:26" ht="13.5">
      <c r="A226" s="2"/>
      <c r="B226" s="2"/>
      <c r="C226" s="2"/>
      <c r="D226" s="2"/>
      <c r="E226" s="2"/>
      <c r="F226" s="5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"/>
      <c r="U226" s="1"/>
      <c r="V226" s="1"/>
      <c r="W226" s="1"/>
      <c r="X226" s="1"/>
      <c r="Y226" s="1"/>
      <c r="Z226" s="1"/>
    </row>
    <row r="227" spans="1:26" ht="13.5">
      <c r="A227" s="2"/>
      <c r="B227" s="2"/>
      <c r="C227" s="2"/>
      <c r="D227" s="2"/>
      <c r="E227" s="2"/>
      <c r="F227" s="5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"/>
      <c r="U227" s="1"/>
      <c r="V227" s="1"/>
      <c r="W227" s="1"/>
      <c r="X227" s="1"/>
      <c r="Y227" s="1"/>
      <c r="Z227" s="1"/>
    </row>
    <row r="228" spans="1:26" ht="13.5">
      <c r="A228" s="2"/>
      <c r="B228" s="2"/>
      <c r="C228" s="2"/>
      <c r="D228" s="2"/>
      <c r="E228" s="2"/>
      <c r="F228" s="5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"/>
      <c r="U228" s="1"/>
      <c r="V228" s="1"/>
      <c r="W228" s="1"/>
      <c r="X228" s="1"/>
      <c r="Y228" s="1"/>
      <c r="Z228" s="1"/>
    </row>
    <row r="229" spans="1:26" ht="13.5">
      <c r="A229" s="2"/>
      <c r="B229" s="2"/>
      <c r="C229" s="2"/>
      <c r="D229" s="2"/>
      <c r="E229" s="2"/>
      <c r="F229" s="5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"/>
      <c r="U229" s="1"/>
      <c r="V229" s="1"/>
      <c r="W229" s="1"/>
      <c r="X229" s="1"/>
      <c r="Y229" s="1"/>
      <c r="Z229" s="1"/>
    </row>
    <row r="230" spans="1:26" ht="13.5">
      <c r="A230" s="2"/>
      <c r="B230" s="2"/>
      <c r="C230" s="2"/>
      <c r="D230" s="2"/>
      <c r="E230" s="2"/>
      <c r="F230" s="5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"/>
      <c r="U230" s="1"/>
      <c r="V230" s="1"/>
      <c r="W230" s="1"/>
      <c r="X230" s="1"/>
      <c r="Y230" s="1"/>
      <c r="Z230" s="1"/>
    </row>
    <row r="231" spans="1:26" ht="13.5">
      <c r="A231" s="2"/>
      <c r="B231" s="2"/>
      <c r="C231" s="2"/>
      <c r="D231" s="2"/>
      <c r="E231" s="2"/>
      <c r="F231" s="5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"/>
      <c r="U231" s="1"/>
      <c r="V231" s="1"/>
      <c r="W231" s="1"/>
      <c r="X231" s="1"/>
      <c r="Y231" s="1"/>
      <c r="Z231" s="1"/>
    </row>
    <row r="232" spans="1:26" ht="13.5">
      <c r="A232" s="2"/>
      <c r="B232" s="2"/>
      <c r="C232" s="2"/>
      <c r="D232" s="2"/>
      <c r="E232" s="2"/>
      <c r="F232" s="5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"/>
      <c r="U232" s="1"/>
      <c r="V232" s="1"/>
      <c r="W232" s="1"/>
      <c r="X232" s="1"/>
      <c r="Y232" s="1"/>
      <c r="Z232" s="1"/>
    </row>
    <row r="233" spans="1:26" ht="13.5">
      <c r="A233" s="2"/>
      <c r="B233" s="2"/>
      <c r="C233" s="2"/>
      <c r="D233" s="2"/>
      <c r="E233" s="2"/>
      <c r="F233" s="5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"/>
      <c r="U233" s="1"/>
      <c r="V233" s="1"/>
      <c r="W233" s="1"/>
      <c r="X233" s="1"/>
      <c r="Y233" s="1"/>
      <c r="Z233" s="1"/>
    </row>
    <row r="234" spans="1:26" ht="13.5">
      <c r="A234" s="2"/>
      <c r="B234" s="2"/>
      <c r="C234" s="2"/>
      <c r="D234" s="2"/>
      <c r="E234" s="2"/>
      <c r="F234" s="5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"/>
      <c r="U234" s="1"/>
      <c r="V234" s="1"/>
      <c r="W234" s="1"/>
      <c r="X234" s="1"/>
      <c r="Y234" s="1"/>
      <c r="Z234" s="1"/>
    </row>
    <row r="235" spans="1:26" ht="13.5">
      <c r="A235" s="2"/>
      <c r="B235" s="2"/>
      <c r="C235" s="2"/>
      <c r="D235" s="2"/>
      <c r="E235" s="2"/>
      <c r="F235" s="5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"/>
      <c r="U235" s="1"/>
      <c r="V235" s="1"/>
      <c r="W235" s="1"/>
      <c r="X235" s="1"/>
      <c r="Y235" s="1"/>
      <c r="Z235" s="1"/>
    </row>
    <row r="236" spans="1:26" ht="13.5">
      <c r="A236" s="2"/>
      <c r="B236" s="2"/>
      <c r="C236" s="2"/>
      <c r="D236" s="2"/>
      <c r="E236" s="2"/>
      <c r="F236" s="5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"/>
      <c r="U236" s="1"/>
      <c r="V236" s="1"/>
      <c r="W236" s="1"/>
      <c r="X236" s="1"/>
      <c r="Y236" s="1"/>
      <c r="Z236" s="1"/>
    </row>
    <row r="237" spans="1:26" ht="13.5">
      <c r="A237" s="2"/>
      <c r="B237" s="2"/>
      <c r="C237" s="2"/>
      <c r="D237" s="2"/>
      <c r="E237" s="2"/>
      <c r="F237" s="5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"/>
      <c r="U237" s="1"/>
      <c r="V237" s="1"/>
      <c r="W237" s="1"/>
      <c r="X237" s="1"/>
      <c r="Y237" s="1"/>
      <c r="Z237" s="1"/>
    </row>
    <row r="238" spans="1:26" ht="13.5">
      <c r="A238" s="2"/>
      <c r="B238" s="2"/>
      <c r="C238" s="2"/>
      <c r="D238" s="2"/>
      <c r="E238" s="2"/>
      <c r="F238" s="5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"/>
      <c r="U238" s="1"/>
      <c r="V238" s="1"/>
      <c r="W238" s="1"/>
      <c r="X238" s="1"/>
      <c r="Y238" s="1"/>
      <c r="Z238" s="1"/>
    </row>
    <row r="239" spans="1:26" ht="13.5">
      <c r="A239" s="2"/>
      <c r="B239" s="2"/>
      <c r="C239" s="2"/>
      <c r="D239" s="2"/>
      <c r="E239" s="2"/>
      <c r="F239" s="5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"/>
      <c r="U239" s="1"/>
      <c r="V239" s="1"/>
      <c r="W239" s="1"/>
      <c r="X239" s="1"/>
      <c r="Y239" s="1"/>
      <c r="Z239" s="1"/>
    </row>
    <row r="240" spans="1:26" ht="13.5">
      <c r="A240" s="2"/>
      <c r="B240" s="2"/>
      <c r="C240" s="2"/>
      <c r="D240" s="2"/>
      <c r="E240" s="2"/>
      <c r="F240" s="5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"/>
      <c r="U240" s="1"/>
      <c r="V240" s="1"/>
      <c r="W240" s="1"/>
      <c r="X240" s="1"/>
      <c r="Y240" s="1"/>
      <c r="Z240" s="1"/>
    </row>
    <row r="241" spans="1:26" ht="13.5">
      <c r="A241" s="2"/>
      <c r="B241" s="2"/>
      <c r="C241" s="2"/>
      <c r="D241" s="2"/>
      <c r="E241" s="2"/>
      <c r="F241" s="5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"/>
      <c r="U241" s="1"/>
      <c r="V241" s="1"/>
      <c r="W241" s="1"/>
      <c r="X241" s="1"/>
      <c r="Y241" s="1"/>
      <c r="Z241" s="1"/>
    </row>
    <row r="242" spans="1:26" ht="13.5">
      <c r="A242" s="2"/>
      <c r="B242" s="2"/>
      <c r="C242" s="2"/>
      <c r="D242" s="2"/>
      <c r="E242" s="2"/>
      <c r="F242" s="5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"/>
      <c r="U242" s="1"/>
      <c r="V242" s="1"/>
      <c r="W242" s="1"/>
      <c r="X242" s="1"/>
      <c r="Y242" s="1"/>
      <c r="Z242" s="1"/>
    </row>
    <row r="243" spans="1:26" ht="13.5">
      <c r="A243" s="2"/>
      <c r="B243" s="2"/>
      <c r="C243" s="2"/>
      <c r="D243" s="2"/>
      <c r="E243" s="2"/>
      <c r="F243" s="5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"/>
      <c r="U243" s="1"/>
      <c r="V243" s="1"/>
      <c r="W243" s="1"/>
      <c r="X243" s="1"/>
      <c r="Y243" s="1"/>
      <c r="Z243" s="1"/>
    </row>
    <row r="244" spans="1:26" ht="13.5">
      <c r="A244" s="2"/>
      <c r="B244" s="2"/>
      <c r="C244" s="2"/>
      <c r="D244" s="2"/>
      <c r="E244" s="2"/>
      <c r="F244" s="5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"/>
      <c r="U244" s="1"/>
      <c r="V244" s="1"/>
      <c r="W244" s="1"/>
      <c r="X244" s="1"/>
      <c r="Y244" s="1"/>
      <c r="Z244" s="1"/>
    </row>
    <row r="245" spans="1:26" ht="13.5">
      <c r="A245" s="2"/>
      <c r="B245" s="2"/>
      <c r="C245" s="2"/>
      <c r="D245" s="2"/>
      <c r="E245" s="2"/>
      <c r="F245" s="5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"/>
      <c r="U245" s="1"/>
      <c r="V245" s="1"/>
      <c r="W245" s="1"/>
      <c r="X245" s="1"/>
      <c r="Y245" s="1"/>
      <c r="Z245" s="1"/>
    </row>
    <row r="246" spans="1:26" ht="13.5">
      <c r="A246" s="2"/>
      <c r="B246" s="2"/>
      <c r="C246" s="2"/>
      <c r="D246" s="2"/>
      <c r="E246" s="2"/>
      <c r="F246" s="5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"/>
      <c r="U246" s="1"/>
      <c r="V246" s="1"/>
      <c r="W246" s="1"/>
      <c r="X246" s="1"/>
      <c r="Y246" s="1"/>
      <c r="Z246" s="1"/>
    </row>
    <row r="247" spans="1:26" ht="13.5">
      <c r="A247" s="2"/>
      <c r="B247" s="2"/>
      <c r="C247" s="2"/>
      <c r="D247" s="2"/>
      <c r="E247" s="2"/>
      <c r="F247" s="5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"/>
      <c r="U247" s="1"/>
      <c r="V247" s="1"/>
      <c r="W247" s="1"/>
      <c r="X247" s="1"/>
      <c r="Y247" s="1"/>
      <c r="Z247" s="1"/>
    </row>
    <row r="248" spans="1:26" ht="13.5">
      <c r="A248" s="2"/>
      <c r="B248" s="2"/>
      <c r="C248" s="2"/>
      <c r="D248" s="2"/>
      <c r="E248" s="2"/>
      <c r="F248" s="5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11">
    <mergeCell ref="B47:E47"/>
    <mergeCell ref="B48:E48"/>
    <mergeCell ref="B49:E49"/>
    <mergeCell ref="B1:F1"/>
    <mergeCell ref="B2:E2"/>
    <mergeCell ref="B3:E3"/>
    <mergeCell ref="B10:E10"/>
    <mergeCell ref="B29:E29"/>
    <mergeCell ref="B42:E42"/>
    <mergeCell ref="B44:E44"/>
    <mergeCell ref="B46:E46"/>
  </mergeCells>
  <phoneticPr fontId="48" type="noConversion"/>
  <pageMargins left="0.25" right="0.25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66"/>
  <sheetViews>
    <sheetView topLeftCell="B1" workbookViewId="0">
      <selection activeCell="B15" sqref="B15"/>
    </sheetView>
  </sheetViews>
  <sheetFormatPr defaultColWidth="14.453125" defaultRowHeight="12.5"/>
  <cols>
    <col min="1" max="1" width="7.54296875" hidden="1" customWidth="1"/>
    <col min="2" max="2" width="56.1796875" customWidth="1"/>
    <col min="3" max="3" width="9.453125" customWidth="1"/>
    <col min="4" max="4" width="15.453125" customWidth="1"/>
    <col min="5" max="23" width="9.1796875" customWidth="1"/>
    <col min="24" max="24" width="14.453125" customWidth="1"/>
  </cols>
  <sheetData>
    <row r="1" spans="1:26" ht="17.5">
      <c r="A1" s="2"/>
      <c r="B1" s="178" t="s">
        <v>102</v>
      </c>
      <c r="C1" s="179"/>
      <c r="D1" s="18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01">
        <v>35000</v>
      </c>
      <c r="B2" s="181" t="s">
        <v>103</v>
      </c>
      <c r="C2" s="182"/>
      <c r="D2" s="67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101"/>
      <c r="B3" s="71" t="s">
        <v>104</v>
      </c>
      <c r="C3" s="117"/>
      <c r="D3" s="118">
        <v>120000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>
      <c r="A4" s="101"/>
      <c r="B4" s="71" t="s">
        <v>105</v>
      </c>
      <c r="C4" s="117"/>
      <c r="D4" s="118">
        <v>165000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>
      <c r="A5" s="101"/>
      <c r="B5" s="71" t="s">
        <v>106</v>
      </c>
      <c r="C5" s="117"/>
      <c r="D5" s="118">
        <v>100000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">
      <c r="A6" s="101"/>
      <c r="B6" s="183" t="s">
        <v>107</v>
      </c>
      <c r="C6" s="184"/>
      <c r="D6" s="18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">
      <c r="A7" s="2"/>
      <c r="B7" s="57"/>
      <c r="C7" s="55"/>
      <c r="D7" s="5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58" t="s">
        <v>108</v>
      </c>
      <c r="C8" s="59"/>
      <c r="D8" s="60">
        <f>SUM(D2+D3+D4+D5)</f>
        <v>385000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>
      <c r="A9" s="2"/>
      <c r="B9" s="186"/>
      <c r="C9" s="186"/>
      <c r="D9" s="18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>
      <c r="A10" s="2"/>
      <c r="B10" s="2"/>
      <c r="C10" s="55"/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>
      <c r="A11" s="2"/>
      <c r="B11" s="2"/>
      <c r="C11" s="55"/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>
      <c r="A12" s="2"/>
      <c r="B12" s="2"/>
      <c r="C12" s="55"/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>
      <c r="A13" s="2"/>
      <c r="B13" s="2"/>
      <c r="C13" s="55"/>
      <c r="D13" s="5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>
      <c r="A14" s="2"/>
      <c r="B14" s="2"/>
      <c r="C14" s="55"/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>
      <c r="A15" s="2"/>
      <c r="B15" s="2"/>
      <c r="C15" s="55"/>
      <c r="D15" s="5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>
      <c r="A16" s="2"/>
      <c r="B16" s="2"/>
      <c r="C16" s="55"/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>
      <c r="A17" s="2"/>
      <c r="B17" s="2"/>
      <c r="C17" s="55"/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>
      <c r="A18" s="2"/>
      <c r="B18" s="2"/>
      <c r="C18" s="55"/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>
      <c r="A19" s="2"/>
      <c r="B19" s="2"/>
      <c r="C19" s="55"/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>
      <c r="A20" s="2"/>
      <c r="B20" s="2"/>
      <c r="C20" s="55"/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>
      <c r="A21" s="2"/>
      <c r="B21" s="2"/>
      <c r="C21" s="55"/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>
      <c r="A22" s="2"/>
      <c r="B22" s="2"/>
      <c r="C22" s="55"/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>
      <c r="A23" s="2"/>
      <c r="B23" s="2"/>
      <c r="C23" s="55"/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>
      <c r="A24" s="2"/>
      <c r="B24" s="2"/>
      <c r="C24" s="55"/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2"/>
      <c r="B25" s="2"/>
      <c r="C25" s="55"/>
      <c r="D25" s="5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>
      <c r="A26" s="2"/>
      <c r="B26" s="2"/>
      <c r="C26" s="55"/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>
      <c r="A27" s="2"/>
      <c r="B27" s="2"/>
      <c r="C27" s="55"/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>
      <c r="A28" s="2"/>
      <c r="B28" s="2"/>
      <c r="C28" s="55"/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>
      <c r="A29" s="2"/>
      <c r="B29" s="2"/>
      <c r="C29" s="55"/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>
      <c r="A30" s="2"/>
      <c r="B30" s="2"/>
      <c r="C30" s="55"/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55"/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55"/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55"/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55"/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55"/>
      <c r="D35" s="5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55"/>
      <c r="D36" s="5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55"/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55"/>
      <c r="D38" s="5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55"/>
      <c r="D39" s="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55"/>
      <c r="D40" s="5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55"/>
      <c r="D41" s="5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55"/>
      <c r="D42" s="5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55"/>
      <c r="D43" s="5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55"/>
      <c r="D44" s="5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55"/>
      <c r="D45" s="5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55"/>
      <c r="D46" s="5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55"/>
      <c r="D47" s="5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55"/>
      <c r="D48" s="5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55"/>
      <c r="D49" s="5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55"/>
      <c r="D50" s="5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55"/>
      <c r="D51" s="5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55"/>
      <c r="D52" s="5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55"/>
      <c r="D53" s="5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55"/>
      <c r="D54" s="5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55"/>
      <c r="D55" s="5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55"/>
      <c r="D56" s="5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55"/>
      <c r="D57" s="5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55"/>
      <c r="D58" s="5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55"/>
      <c r="D59" s="5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55"/>
      <c r="D60" s="5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55"/>
      <c r="D61" s="5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55"/>
      <c r="D62" s="5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55"/>
      <c r="D63" s="5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55"/>
      <c r="D64" s="5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55"/>
      <c r="D65" s="5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55"/>
      <c r="D66" s="5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55"/>
      <c r="D67" s="5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55"/>
      <c r="D68" s="5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55"/>
      <c r="D69" s="5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55"/>
      <c r="D70" s="5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55"/>
      <c r="D71" s="5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55"/>
      <c r="D72" s="5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55"/>
      <c r="D73" s="5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55"/>
      <c r="D74" s="5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55"/>
      <c r="D75" s="5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55"/>
      <c r="D76" s="5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55"/>
      <c r="D77" s="5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55"/>
      <c r="D78" s="5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55"/>
      <c r="D79" s="5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55"/>
      <c r="D80" s="5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55"/>
      <c r="D81" s="5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55"/>
      <c r="D82" s="5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55"/>
      <c r="D83" s="5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55"/>
      <c r="D84" s="5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55"/>
      <c r="D85" s="5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55"/>
      <c r="D86" s="5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C87" s="55"/>
      <c r="D87" s="5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2"/>
      <c r="B88" s="2"/>
      <c r="C88" s="55"/>
      <c r="D88" s="5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2"/>
      <c r="B89" s="2"/>
      <c r="C89" s="55"/>
      <c r="D89" s="5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>
      <c r="A90" s="2"/>
      <c r="B90" s="2"/>
      <c r="C90" s="55"/>
      <c r="D90" s="5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>
      <c r="A91" s="2"/>
      <c r="B91" s="2"/>
      <c r="C91" s="55"/>
      <c r="D91" s="5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>
      <c r="A92" s="2"/>
      <c r="B92" s="2"/>
      <c r="C92" s="55"/>
      <c r="D92" s="5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>
      <c r="A93" s="2"/>
      <c r="B93" s="2"/>
      <c r="C93" s="55"/>
      <c r="D93" s="5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>
      <c r="A94" s="2"/>
      <c r="B94" s="2"/>
      <c r="C94" s="55"/>
      <c r="D94" s="5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>
      <c r="A95" s="2"/>
      <c r="B95" s="2"/>
      <c r="C95" s="55"/>
      <c r="D95" s="5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>
      <c r="A96" s="2"/>
      <c r="B96" s="2"/>
      <c r="C96" s="55"/>
      <c r="D96" s="5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>
      <c r="A97" s="2"/>
      <c r="B97" s="2"/>
      <c r="C97" s="55"/>
      <c r="D97" s="5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>
      <c r="A98" s="2"/>
      <c r="B98" s="2"/>
      <c r="C98" s="55"/>
      <c r="D98" s="5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>
      <c r="A99" s="2"/>
      <c r="B99" s="2"/>
      <c r="C99" s="55"/>
      <c r="D99" s="5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>
      <c r="A100" s="2"/>
      <c r="B100" s="2"/>
      <c r="C100" s="55"/>
      <c r="D100" s="5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>
      <c r="A101" s="2"/>
      <c r="B101" s="2"/>
      <c r="C101" s="55"/>
      <c r="D101" s="5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>
      <c r="A102" s="2"/>
      <c r="B102" s="2"/>
      <c r="C102" s="55"/>
      <c r="D102" s="5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>
      <c r="A103" s="2"/>
      <c r="B103" s="2"/>
      <c r="C103" s="55"/>
      <c r="D103" s="5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>
      <c r="A104" s="2"/>
      <c r="B104" s="2"/>
      <c r="C104" s="55"/>
      <c r="D104" s="5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55"/>
      <c r="D105" s="5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>
      <c r="A106" s="2"/>
      <c r="B106" s="2"/>
      <c r="C106" s="55"/>
      <c r="D106" s="5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>
      <c r="A107" s="2"/>
      <c r="B107" s="2"/>
      <c r="C107" s="55"/>
      <c r="D107" s="5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>
      <c r="A108" s="2"/>
      <c r="B108" s="2"/>
      <c r="C108" s="55"/>
      <c r="D108" s="5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>
      <c r="A109" s="2"/>
      <c r="B109" s="2"/>
      <c r="C109" s="55"/>
      <c r="D109" s="5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>
      <c r="A110" s="2"/>
      <c r="B110" s="2"/>
      <c r="C110" s="55"/>
      <c r="D110" s="5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>
      <c r="A111" s="2"/>
      <c r="B111" s="2"/>
      <c r="C111" s="55"/>
      <c r="D111" s="5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>
      <c r="A112" s="2"/>
      <c r="B112" s="2"/>
      <c r="C112" s="55"/>
      <c r="D112" s="5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>
      <c r="A113" s="2"/>
      <c r="B113" s="2"/>
      <c r="C113" s="55"/>
      <c r="D113" s="5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>
      <c r="A114" s="2"/>
      <c r="B114" s="2"/>
      <c r="C114" s="55"/>
      <c r="D114" s="5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>
      <c r="A115" s="2"/>
      <c r="B115" s="2"/>
      <c r="C115" s="55"/>
      <c r="D115" s="5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>
      <c r="A116" s="2"/>
      <c r="B116" s="2"/>
      <c r="C116" s="55"/>
      <c r="D116" s="5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>
      <c r="A117" s="2"/>
      <c r="B117" s="2"/>
      <c r="C117" s="55"/>
      <c r="D117" s="5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>
      <c r="A118" s="2"/>
      <c r="B118" s="2"/>
      <c r="C118" s="55"/>
      <c r="D118" s="5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>
      <c r="A119" s="2"/>
      <c r="B119" s="2"/>
      <c r="C119" s="55"/>
      <c r="D119" s="5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>
      <c r="A120" s="2"/>
      <c r="B120" s="2"/>
      <c r="C120" s="55"/>
      <c r="D120" s="5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>
      <c r="A121" s="2"/>
      <c r="B121" s="2"/>
      <c r="C121" s="55"/>
      <c r="D121" s="5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2"/>
      <c r="B122" s="2"/>
      <c r="C122" s="55"/>
      <c r="D122" s="5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2"/>
      <c r="B123" s="2"/>
      <c r="C123" s="55"/>
      <c r="D123" s="5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2"/>
      <c r="B124" s="2"/>
      <c r="C124" s="55"/>
      <c r="D124" s="5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>
      <c r="A125" s="2"/>
      <c r="B125" s="2"/>
      <c r="C125" s="55"/>
      <c r="D125" s="5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>
      <c r="A126" s="2"/>
      <c r="B126" s="2"/>
      <c r="C126" s="55"/>
      <c r="D126" s="5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>
      <c r="A127" s="2"/>
      <c r="B127" s="2"/>
      <c r="C127" s="55"/>
      <c r="D127" s="5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>
      <c r="A128" s="2"/>
      <c r="B128" s="2"/>
      <c r="C128" s="55"/>
      <c r="D128" s="5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>
      <c r="A129" s="2"/>
      <c r="B129" s="2"/>
      <c r="C129" s="55"/>
      <c r="D129" s="5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>
      <c r="A130" s="2"/>
      <c r="B130" s="2"/>
      <c r="C130" s="55"/>
      <c r="D130" s="5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2"/>
      <c r="B131" s="2"/>
      <c r="C131" s="55"/>
      <c r="D131" s="5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2"/>
      <c r="B132" s="2"/>
      <c r="C132" s="55"/>
      <c r="D132" s="5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2"/>
      <c r="B133" s="2"/>
      <c r="C133" s="55"/>
      <c r="D133" s="5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>
      <c r="A134" s="2"/>
      <c r="B134" s="2"/>
      <c r="C134" s="55"/>
      <c r="D134" s="5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>
      <c r="A135" s="2"/>
      <c r="B135" s="2"/>
      <c r="C135" s="55"/>
      <c r="D135" s="5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>
      <c r="A136" s="2"/>
      <c r="B136" s="2"/>
      <c r="C136" s="55"/>
      <c r="D136" s="5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>
      <c r="A137" s="2"/>
      <c r="B137" s="2"/>
      <c r="C137" s="55"/>
      <c r="D137" s="5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>
      <c r="A138" s="2"/>
      <c r="B138" s="2"/>
      <c r="C138" s="55"/>
      <c r="D138" s="5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>
      <c r="A139" s="2"/>
      <c r="B139" s="2"/>
      <c r="C139" s="55"/>
      <c r="D139" s="5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>
      <c r="A140" s="2"/>
      <c r="B140" s="2"/>
      <c r="C140" s="55"/>
      <c r="D140" s="5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2"/>
      <c r="B141" s="2"/>
      <c r="C141" s="55"/>
      <c r="D141" s="5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>
      <c r="A142" s="2"/>
      <c r="B142" s="2"/>
      <c r="C142" s="55"/>
      <c r="D142" s="5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>
      <c r="A143" s="2"/>
      <c r="B143" s="2"/>
      <c r="C143" s="55"/>
      <c r="D143" s="5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>
      <c r="A144" s="2"/>
      <c r="B144" s="2"/>
      <c r="C144" s="55"/>
      <c r="D144" s="5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>
      <c r="A145" s="2"/>
      <c r="B145" s="2"/>
      <c r="C145" s="55"/>
      <c r="D145" s="5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>
      <c r="A146" s="2"/>
      <c r="B146" s="2"/>
      <c r="C146" s="55"/>
      <c r="D146" s="5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>
      <c r="A147" s="2"/>
      <c r="B147" s="2"/>
      <c r="C147" s="55"/>
      <c r="D147" s="5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>
      <c r="A148" s="2"/>
      <c r="B148" s="2"/>
      <c r="C148" s="55"/>
      <c r="D148" s="5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2"/>
      <c r="B149" s="2"/>
      <c r="C149" s="55"/>
      <c r="D149" s="5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2"/>
      <c r="B150" s="2"/>
      <c r="C150" s="55"/>
      <c r="D150" s="5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>
      <c r="A151" s="2"/>
      <c r="B151" s="2"/>
      <c r="C151" s="55"/>
      <c r="D151" s="5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>
      <c r="A152" s="2"/>
      <c r="B152" s="2"/>
      <c r="C152" s="55"/>
      <c r="D152" s="5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>
      <c r="A153" s="2"/>
      <c r="B153" s="2"/>
      <c r="C153" s="55"/>
      <c r="D153" s="5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>
      <c r="A154" s="2"/>
      <c r="B154" s="2"/>
      <c r="C154" s="55"/>
      <c r="D154" s="5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>
      <c r="A155" s="2"/>
      <c r="B155" s="2"/>
      <c r="C155" s="55"/>
      <c r="D155" s="5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>
      <c r="A156" s="2"/>
      <c r="B156" s="2"/>
      <c r="C156" s="55"/>
      <c r="D156" s="5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>
      <c r="A157" s="2"/>
      <c r="B157" s="2"/>
      <c r="C157" s="55"/>
      <c r="D157" s="5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>
      <c r="A158" s="2"/>
      <c r="B158" s="2"/>
      <c r="C158" s="55"/>
      <c r="D158" s="5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>
      <c r="A159" s="2"/>
      <c r="B159" s="2"/>
      <c r="C159" s="55"/>
      <c r="D159" s="5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>
      <c r="A160" s="2"/>
      <c r="B160" s="2"/>
      <c r="C160" s="55"/>
      <c r="D160" s="5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>
      <c r="A161" s="2"/>
      <c r="B161" s="2"/>
      <c r="C161" s="55"/>
      <c r="D161" s="5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>
      <c r="A162" s="2"/>
      <c r="B162" s="2"/>
      <c r="C162" s="55"/>
      <c r="D162" s="5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>
      <c r="A163" s="2"/>
      <c r="B163" s="2"/>
      <c r="C163" s="55"/>
      <c r="D163" s="5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>
      <c r="A164" s="2"/>
      <c r="B164" s="2"/>
      <c r="C164" s="55"/>
      <c r="D164" s="5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>
      <c r="A165" s="2"/>
      <c r="B165" s="2"/>
      <c r="C165" s="55"/>
      <c r="D165" s="5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>
      <c r="A166" s="2"/>
      <c r="B166" s="2"/>
      <c r="C166" s="55"/>
      <c r="D166" s="5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>
      <c r="A167" s="2"/>
      <c r="B167" s="2"/>
      <c r="C167" s="55"/>
      <c r="D167" s="5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>
      <c r="A168" s="2"/>
      <c r="B168" s="2"/>
      <c r="C168" s="55"/>
      <c r="D168" s="5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>
      <c r="A169" s="2"/>
      <c r="B169" s="2"/>
      <c r="C169" s="55"/>
      <c r="D169" s="5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>
      <c r="A170" s="2"/>
      <c r="B170" s="2"/>
      <c r="C170" s="55"/>
      <c r="D170" s="5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>
      <c r="A171" s="2"/>
      <c r="B171" s="2"/>
      <c r="C171" s="55"/>
      <c r="D171" s="5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>
      <c r="A172" s="2"/>
      <c r="B172" s="2"/>
      <c r="C172" s="55"/>
      <c r="D172" s="5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>
      <c r="A173" s="2"/>
      <c r="B173" s="2"/>
      <c r="C173" s="55"/>
      <c r="D173" s="5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>
      <c r="A174" s="2"/>
      <c r="B174" s="2"/>
      <c r="C174" s="55"/>
      <c r="D174" s="5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>
      <c r="A175" s="2"/>
      <c r="B175" s="2"/>
      <c r="C175" s="55"/>
      <c r="D175" s="5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>
      <c r="A176" s="2"/>
      <c r="B176" s="2"/>
      <c r="C176" s="55"/>
      <c r="D176" s="5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>
      <c r="A177" s="2"/>
      <c r="B177" s="2"/>
      <c r="C177" s="55"/>
      <c r="D177" s="5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>
      <c r="A178" s="2"/>
      <c r="B178" s="2"/>
      <c r="C178" s="55"/>
      <c r="D178" s="5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>
      <c r="A179" s="2"/>
      <c r="B179" s="2"/>
      <c r="C179" s="55"/>
      <c r="D179" s="5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2"/>
      <c r="B180" s="2"/>
      <c r="C180" s="55"/>
      <c r="D180" s="5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>
      <c r="A181" s="2"/>
      <c r="B181" s="2"/>
      <c r="C181" s="55"/>
      <c r="D181" s="5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>
      <c r="A182" s="2"/>
      <c r="B182" s="2"/>
      <c r="C182" s="55"/>
      <c r="D182" s="5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>
      <c r="A183" s="2"/>
      <c r="B183" s="2"/>
      <c r="C183" s="55"/>
      <c r="D183" s="5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2"/>
      <c r="B184" s="2"/>
      <c r="C184" s="55"/>
      <c r="D184" s="5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2"/>
      <c r="B185" s="2"/>
      <c r="C185" s="55"/>
      <c r="D185" s="5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2"/>
      <c r="B186" s="2"/>
      <c r="C186" s="55"/>
      <c r="D186" s="5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2"/>
      <c r="B187" s="2"/>
      <c r="C187" s="55"/>
      <c r="D187" s="5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>
      <c r="A188" s="2"/>
      <c r="B188" s="2"/>
      <c r="C188" s="55"/>
      <c r="D188" s="5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>
      <c r="A189" s="2"/>
      <c r="B189" s="2"/>
      <c r="C189" s="55"/>
      <c r="D189" s="5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>
      <c r="A190" s="2"/>
      <c r="B190" s="2"/>
      <c r="C190" s="55"/>
      <c r="D190" s="5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>
      <c r="A191" s="2"/>
      <c r="B191" s="2"/>
      <c r="C191" s="55"/>
      <c r="D191" s="5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>
      <c r="A192" s="2"/>
      <c r="B192" s="2"/>
      <c r="C192" s="55"/>
      <c r="D192" s="5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>
      <c r="A193" s="2"/>
      <c r="B193" s="2"/>
      <c r="C193" s="55"/>
      <c r="D193" s="5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>
      <c r="A194" s="2"/>
      <c r="B194" s="2"/>
      <c r="C194" s="55"/>
      <c r="D194" s="5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>
      <c r="A195" s="2"/>
      <c r="B195" s="2"/>
      <c r="C195" s="55"/>
      <c r="D195" s="5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>
      <c r="A196" s="2"/>
      <c r="B196" s="2"/>
      <c r="C196" s="55"/>
      <c r="D196" s="5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>
      <c r="A197" s="2"/>
      <c r="B197" s="2"/>
      <c r="C197" s="55"/>
      <c r="D197" s="5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>
      <c r="A198" s="2"/>
      <c r="B198" s="2"/>
      <c r="C198" s="55"/>
      <c r="D198" s="5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>
      <c r="A199" s="2"/>
      <c r="B199" s="2"/>
      <c r="C199" s="55"/>
      <c r="D199" s="5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>
      <c r="A200" s="2"/>
      <c r="B200" s="2"/>
      <c r="C200" s="55"/>
      <c r="D200" s="5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>
      <c r="A201" s="2"/>
      <c r="B201" s="2"/>
      <c r="C201" s="55"/>
      <c r="D201" s="5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>
      <c r="A202" s="2"/>
      <c r="B202" s="2"/>
      <c r="C202" s="55"/>
      <c r="D202" s="5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>
      <c r="A203" s="2"/>
      <c r="B203" s="2"/>
      <c r="C203" s="55"/>
      <c r="D203" s="5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>
      <c r="A204" s="2"/>
      <c r="B204" s="2"/>
      <c r="C204" s="55"/>
      <c r="D204" s="5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55"/>
      <c r="D205" s="5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>
      <c r="A206" s="2"/>
      <c r="B206" s="2"/>
      <c r="C206" s="55"/>
      <c r="D206" s="5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>
      <c r="A207" s="2"/>
      <c r="B207" s="2"/>
      <c r="C207" s="55"/>
      <c r="D207" s="5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>
      <c r="A208" s="2"/>
      <c r="B208" s="2"/>
      <c r="C208" s="55"/>
      <c r="D208" s="5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</sheetData>
  <mergeCells count="4">
    <mergeCell ref="B1:D1"/>
    <mergeCell ref="B2:C2"/>
    <mergeCell ref="B6:D6"/>
    <mergeCell ref="B9:D9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09"/>
  <sheetViews>
    <sheetView topLeftCell="B1" workbookViewId="0">
      <selection activeCell="D22" sqref="D22"/>
    </sheetView>
  </sheetViews>
  <sheetFormatPr defaultColWidth="14.453125" defaultRowHeight="12.5"/>
  <cols>
    <col min="1" max="1" width="9.1796875" hidden="1" customWidth="1"/>
    <col min="2" max="2" width="20.26953125" customWidth="1"/>
    <col min="3" max="3" width="25.453125" customWidth="1"/>
    <col min="4" max="4" width="9.26953125" customWidth="1"/>
    <col min="5" max="5" width="12.7265625" customWidth="1"/>
    <col min="6" max="25" width="9.1796875" customWidth="1"/>
  </cols>
  <sheetData>
    <row r="1" spans="1:25" ht="17.5">
      <c r="A1" s="31"/>
      <c r="B1" s="187" t="s">
        <v>109</v>
      </c>
      <c r="C1" s="167"/>
      <c r="D1" s="167"/>
      <c r="E1" s="167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>
      <c r="A2" s="31"/>
      <c r="B2" s="188" t="s">
        <v>110</v>
      </c>
      <c r="C2" s="156"/>
      <c r="D2" s="157"/>
      <c r="E2" s="68">
        <v>10000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4">
      <c r="A3" s="31"/>
      <c r="B3" s="190" t="s">
        <v>111</v>
      </c>
      <c r="C3" s="156"/>
      <c r="D3" s="156"/>
      <c r="E3" s="157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3.5">
      <c r="A4" s="31">
        <v>38300</v>
      </c>
      <c r="B4" s="191" t="s">
        <v>112</v>
      </c>
      <c r="C4" s="150"/>
      <c r="D4" s="32">
        <v>5000</v>
      </c>
      <c r="E4" s="3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3.5">
      <c r="A5" s="31">
        <v>38400</v>
      </c>
      <c r="B5" s="191" t="s">
        <v>113</v>
      </c>
      <c r="C5" s="150"/>
      <c r="D5" s="32">
        <v>10000</v>
      </c>
      <c r="E5" s="3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3.5">
      <c r="A6" s="131" t="s">
        <v>114</v>
      </c>
      <c r="B6" s="74" t="s">
        <v>115</v>
      </c>
      <c r="C6" s="72"/>
      <c r="D6" s="75">
        <v>10000</v>
      </c>
      <c r="E6" s="3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3.5">
      <c r="A7" s="31"/>
      <c r="B7" s="76" t="s">
        <v>116</v>
      </c>
      <c r="C7" s="119"/>
      <c r="D7" s="120"/>
      <c r="E7" s="33">
        <f>SUM(D4:D6)</f>
        <v>25000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3.5">
      <c r="A8" s="31"/>
      <c r="B8" s="189"/>
      <c r="C8" s="149"/>
      <c r="D8" s="149"/>
      <c r="E8" s="15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">
      <c r="A9" s="31"/>
      <c r="B9" s="190" t="s">
        <v>117</v>
      </c>
      <c r="C9" s="156"/>
      <c r="D9" s="157"/>
      <c r="E9" s="69">
        <f>SUM(E2+E7)</f>
        <v>35000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3.5">
      <c r="A10" s="31"/>
      <c r="B10" s="37"/>
      <c r="C10" s="37"/>
      <c r="D10" s="38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3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3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3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3.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3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3.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</sheetData>
  <mergeCells count="7">
    <mergeCell ref="B1:E1"/>
    <mergeCell ref="B2:D2"/>
    <mergeCell ref="B8:E8"/>
    <mergeCell ref="B9:D9"/>
    <mergeCell ref="B3:E3"/>
    <mergeCell ref="B4:C4"/>
    <mergeCell ref="B5:C5"/>
  </mergeCells>
  <pageMargins left="0.4" right="0.43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2"/>
  <sheetViews>
    <sheetView topLeftCell="B8" workbookViewId="0">
      <selection activeCell="D13" sqref="D13"/>
    </sheetView>
  </sheetViews>
  <sheetFormatPr defaultColWidth="14.453125" defaultRowHeight="12.5"/>
  <cols>
    <col min="1" max="1" width="9.1796875" hidden="1" customWidth="1"/>
    <col min="2" max="2" width="26.453125" customWidth="1"/>
    <col min="3" max="3" width="21.81640625" customWidth="1"/>
    <col min="4" max="4" width="12.81640625" customWidth="1"/>
    <col min="5" max="24" width="9.1796875" customWidth="1"/>
  </cols>
  <sheetData>
    <row r="1" spans="1:26" ht="17.5">
      <c r="A1" s="31"/>
      <c r="B1" s="187" t="s">
        <v>118</v>
      </c>
      <c r="C1" s="167"/>
      <c r="D1" s="16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61"/>
      <c r="Z1" s="61"/>
    </row>
    <row r="2" spans="1:26" ht="15">
      <c r="A2" s="31"/>
      <c r="B2" s="196" t="s">
        <v>119</v>
      </c>
      <c r="C2" s="156"/>
      <c r="D2" s="15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61"/>
      <c r="Z2" s="61"/>
    </row>
    <row r="3" spans="1:26" ht="13.5">
      <c r="A3" s="31">
        <v>43000</v>
      </c>
      <c r="B3" s="191" t="s">
        <v>120</v>
      </c>
      <c r="C3" s="150"/>
      <c r="D3" s="32">
        <v>1000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61"/>
      <c r="Z3" s="61"/>
    </row>
    <row r="4" spans="1:26" ht="13.5">
      <c r="A4" s="31"/>
      <c r="B4" s="34" t="s">
        <v>121</v>
      </c>
      <c r="C4" s="62"/>
      <c r="D4" s="33">
        <f>SUM(D3)</f>
        <v>1000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61"/>
      <c r="Z4" s="61"/>
    </row>
    <row r="5" spans="1:26" ht="13.5">
      <c r="A5" s="31"/>
      <c r="B5" s="197"/>
      <c r="C5" s="149"/>
      <c r="D5" s="15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61"/>
      <c r="Z5" s="61"/>
    </row>
    <row r="6" spans="1:26" ht="15">
      <c r="A6" s="31"/>
      <c r="B6" s="195" t="s">
        <v>122</v>
      </c>
      <c r="C6" s="156"/>
      <c r="D6" s="15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61"/>
      <c r="Z6" s="61"/>
    </row>
    <row r="7" spans="1:26" s="94" customFormat="1" ht="13.5">
      <c r="A7" s="92">
        <v>44000</v>
      </c>
      <c r="B7" s="192" t="s">
        <v>123</v>
      </c>
      <c r="C7" s="150"/>
      <c r="D7" s="70">
        <v>7000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93"/>
    </row>
    <row r="8" spans="1:26" s="94" customFormat="1" ht="13.5">
      <c r="A8" s="92">
        <v>44100</v>
      </c>
      <c r="B8" s="95" t="s">
        <v>124</v>
      </c>
      <c r="C8" s="95"/>
      <c r="D8" s="70">
        <v>20000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  <c r="Z8" s="93"/>
    </row>
    <row r="9" spans="1:26" s="94" customFormat="1" ht="13.5">
      <c r="A9" s="92"/>
      <c r="B9" s="95" t="s">
        <v>125</v>
      </c>
      <c r="C9" s="95"/>
      <c r="D9" s="70">
        <v>20000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3"/>
      <c r="Z9" s="93"/>
    </row>
    <row r="10" spans="1:26" s="94" customFormat="1" ht="13.5">
      <c r="A10" s="92">
        <v>44300</v>
      </c>
      <c r="B10" s="95" t="s">
        <v>126</v>
      </c>
      <c r="C10" s="95"/>
      <c r="D10" s="70">
        <v>10000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93"/>
    </row>
    <row r="11" spans="1:26" s="94" customFormat="1" ht="13.5">
      <c r="A11" s="92"/>
      <c r="B11" s="146" t="s">
        <v>127</v>
      </c>
      <c r="C11" s="147"/>
      <c r="D11" s="70">
        <v>40000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93"/>
    </row>
    <row r="12" spans="1:26" s="94" customFormat="1" ht="13.5">
      <c r="A12" s="92">
        <v>44500</v>
      </c>
      <c r="B12" s="121" t="s">
        <v>128</v>
      </c>
      <c r="C12" s="122"/>
      <c r="D12" s="96">
        <v>8000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  <c r="Z12" s="93"/>
    </row>
    <row r="13" spans="1:26" s="94" customFormat="1" ht="13.5">
      <c r="A13" s="92"/>
      <c r="B13" s="121" t="s">
        <v>129</v>
      </c>
      <c r="C13" s="122"/>
      <c r="D13" s="96">
        <v>75000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3"/>
    </row>
    <row r="14" spans="1:26" s="94" customFormat="1" ht="13.5">
      <c r="A14" s="92"/>
      <c r="B14" s="194" t="s">
        <v>130</v>
      </c>
      <c r="C14" s="150"/>
      <c r="D14" s="97">
        <f>SUM(D7:D13)</f>
        <v>180000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3"/>
      <c r="Z14" s="93"/>
    </row>
    <row r="15" spans="1:26" ht="13.5">
      <c r="A15" s="31"/>
      <c r="B15" s="189"/>
      <c r="C15" s="149"/>
      <c r="D15" s="15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61"/>
      <c r="Z15" s="61"/>
    </row>
    <row r="16" spans="1:26" ht="15">
      <c r="A16" s="31"/>
      <c r="B16" s="195" t="s">
        <v>131</v>
      </c>
      <c r="C16" s="156"/>
      <c r="D16" s="15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61"/>
      <c r="Z16" s="61"/>
    </row>
    <row r="17" spans="1:26" ht="13.5">
      <c r="A17" s="31">
        <v>45000</v>
      </c>
      <c r="B17" s="191" t="s">
        <v>120</v>
      </c>
      <c r="C17" s="150"/>
      <c r="D17" s="32">
        <v>5000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61"/>
      <c r="Z17" s="61"/>
    </row>
    <row r="18" spans="1:26" ht="13.5">
      <c r="A18" s="31">
        <v>45100</v>
      </c>
      <c r="B18" s="191" t="s">
        <v>132</v>
      </c>
      <c r="C18" s="150"/>
      <c r="D18" s="32">
        <v>10000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61"/>
      <c r="Z18" s="61"/>
    </row>
    <row r="19" spans="1:26" ht="13.5">
      <c r="A19" s="31">
        <v>45200</v>
      </c>
      <c r="B19" s="191" t="s">
        <v>133</v>
      </c>
      <c r="C19" s="150"/>
      <c r="D19" s="32">
        <v>15000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61"/>
      <c r="Z19" s="61"/>
    </row>
    <row r="20" spans="1:26" ht="13.5">
      <c r="A20" s="31"/>
      <c r="B20" s="193" t="s">
        <v>134</v>
      </c>
      <c r="C20" s="150"/>
      <c r="D20" s="33">
        <f>SUM(D17:D19)</f>
        <v>30000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61"/>
      <c r="Z20" s="61"/>
    </row>
    <row r="21" spans="1:26" ht="13.5">
      <c r="A21" s="31"/>
      <c r="B21" s="189"/>
      <c r="C21" s="149"/>
      <c r="D21" s="15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61"/>
      <c r="Z21" s="61"/>
    </row>
    <row r="22" spans="1:26" ht="14">
      <c r="A22" s="31"/>
      <c r="B22" s="190" t="s">
        <v>135</v>
      </c>
      <c r="C22" s="157"/>
      <c r="D22" s="69">
        <f>SUM(D4+D20+D14)</f>
        <v>211000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61"/>
      <c r="Z22" s="61"/>
    </row>
    <row r="23" spans="1:26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61"/>
      <c r="Z23" s="61"/>
    </row>
    <row r="24" spans="1:26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61"/>
      <c r="Z24" s="61"/>
    </row>
    <row r="25" spans="1:26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61"/>
      <c r="Z25" s="61"/>
    </row>
    <row r="26" spans="1:26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61"/>
      <c r="Z26" s="61"/>
    </row>
    <row r="27" spans="1:26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61"/>
      <c r="Z27" s="61"/>
    </row>
    <row r="28" spans="1:26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61"/>
      <c r="Z28" s="61"/>
    </row>
    <row r="29" spans="1:26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1"/>
      <c r="Z29" s="61"/>
    </row>
    <row r="30" spans="1:26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61"/>
      <c r="Z30" s="61"/>
    </row>
    <row r="31" spans="1:26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61"/>
      <c r="Z31" s="61"/>
    </row>
    <row r="32" spans="1:26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61"/>
      <c r="Z32" s="61"/>
    </row>
    <row r="33" spans="1:26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61"/>
      <c r="Z33" s="61"/>
    </row>
    <row r="34" spans="1:26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61"/>
      <c r="Z34" s="61"/>
    </row>
    <row r="35" spans="1:26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61"/>
      <c r="Z35" s="61"/>
    </row>
    <row r="36" spans="1:26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61"/>
      <c r="Z36" s="61"/>
    </row>
    <row r="37" spans="1:26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61"/>
      <c r="Z37" s="61"/>
    </row>
    <row r="38" spans="1:26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61"/>
      <c r="Z38" s="61"/>
    </row>
    <row r="39" spans="1:26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61"/>
      <c r="Z39" s="61"/>
    </row>
    <row r="40" spans="1:26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61"/>
      <c r="Z40" s="61"/>
    </row>
    <row r="41" spans="1:26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61"/>
      <c r="Z41" s="61"/>
    </row>
    <row r="42" spans="1:26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1"/>
      <c r="Z42" s="61"/>
    </row>
    <row r="43" spans="1:26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1"/>
      <c r="Z43" s="61"/>
    </row>
    <row r="44" spans="1:26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1"/>
      <c r="Z44" s="61"/>
    </row>
    <row r="45" spans="1:26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61"/>
      <c r="Z45" s="61"/>
    </row>
    <row r="46" spans="1:26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61"/>
      <c r="Z46" s="61"/>
    </row>
    <row r="47" spans="1:26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61"/>
      <c r="Z47" s="61"/>
    </row>
    <row r="48" spans="1:26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1"/>
      <c r="Z48" s="61"/>
    </row>
    <row r="49" spans="1:26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61"/>
      <c r="Z49" s="61"/>
    </row>
    <row r="50" spans="1:26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61"/>
      <c r="Z50" s="61"/>
    </row>
    <row r="51" spans="1:26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61"/>
      <c r="Z51" s="61"/>
    </row>
    <row r="52" spans="1:26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61"/>
      <c r="Z52" s="61"/>
    </row>
    <row r="53" spans="1:26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61"/>
      <c r="Z53" s="61"/>
    </row>
    <row r="54" spans="1:26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61"/>
      <c r="Z54" s="61"/>
    </row>
    <row r="55" spans="1:26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61"/>
      <c r="Z55" s="61"/>
    </row>
    <row r="56" spans="1:26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61"/>
      <c r="Z56" s="61"/>
    </row>
    <row r="57" spans="1:26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61"/>
      <c r="Z57" s="61"/>
    </row>
    <row r="58" spans="1:26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61"/>
      <c r="Z58" s="61"/>
    </row>
    <row r="59" spans="1:26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61"/>
      <c r="Z59" s="61"/>
    </row>
    <row r="60" spans="1:26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61"/>
      <c r="Z60" s="61"/>
    </row>
    <row r="61" spans="1:26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61"/>
      <c r="Z61" s="61"/>
    </row>
    <row r="62" spans="1:26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61"/>
      <c r="Z62" s="61"/>
    </row>
    <row r="63" spans="1:26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61"/>
      <c r="Z63" s="61"/>
    </row>
    <row r="64" spans="1:26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61"/>
      <c r="Z64" s="61"/>
    </row>
    <row r="65" spans="1:26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61"/>
      <c r="Z65" s="61"/>
    </row>
    <row r="66" spans="1:26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61"/>
      <c r="Z66" s="61"/>
    </row>
    <row r="67" spans="1:26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61"/>
      <c r="Z67" s="61"/>
    </row>
    <row r="68" spans="1:26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61"/>
      <c r="Z68" s="61"/>
    </row>
    <row r="69" spans="1:26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61"/>
      <c r="Z69" s="61"/>
    </row>
    <row r="70" spans="1:26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61"/>
      <c r="Z70" s="61"/>
    </row>
    <row r="71" spans="1:26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61"/>
      <c r="Z71" s="61"/>
    </row>
    <row r="72" spans="1:26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61"/>
      <c r="Z72" s="61"/>
    </row>
    <row r="73" spans="1:26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61"/>
      <c r="Z73" s="61"/>
    </row>
    <row r="74" spans="1:26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61"/>
      <c r="Z74" s="61"/>
    </row>
    <row r="75" spans="1:26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61"/>
      <c r="Z75" s="61"/>
    </row>
    <row r="76" spans="1:26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61"/>
      <c r="Z76" s="61"/>
    </row>
    <row r="77" spans="1:26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61"/>
      <c r="Z77" s="61"/>
    </row>
    <row r="78" spans="1:26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61"/>
      <c r="Z78" s="61"/>
    </row>
    <row r="79" spans="1:26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61"/>
      <c r="Z79" s="61"/>
    </row>
    <row r="80" spans="1:26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61"/>
      <c r="Z80" s="61"/>
    </row>
    <row r="81" spans="1:26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61"/>
      <c r="Z81" s="61"/>
    </row>
    <row r="82" spans="1:26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61"/>
      <c r="Z82" s="61"/>
    </row>
    <row r="83" spans="1:26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61"/>
      <c r="Z83" s="61"/>
    </row>
    <row r="84" spans="1:26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61"/>
      <c r="Z84" s="61"/>
    </row>
    <row r="85" spans="1:26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61"/>
      <c r="Z85" s="61"/>
    </row>
    <row r="86" spans="1:26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61"/>
      <c r="Z86" s="61"/>
    </row>
    <row r="87" spans="1:26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61"/>
      <c r="Z87" s="61"/>
    </row>
    <row r="88" spans="1:26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61"/>
      <c r="Z88" s="61"/>
    </row>
    <row r="89" spans="1:26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61"/>
      <c r="Z89" s="61"/>
    </row>
    <row r="90" spans="1:26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61"/>
      <c r="Z90" s="61"/>
    </row>
    <row r="91" spans="1:26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61"/>
      <c r="Z91" s="61"/>
    </row>
    <row r="92" spans="1:26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61"/>
      <c r="Z92" s="61"/>
    </row>
    <row r="93" spans="1:26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61"/>
      <c r="Z93" s="61"/>
    </row>
    <row r="94" spans="1:26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61"/>
      <c r="Z94" s="61"/>
    </row>
    <row r="95" spans="1:26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61"/>
      <c r="Z95" s="61"/>
    </row>
    <row r="96" spans="1:26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61"/>
      <c r="Z96" s="61"/>
    </row>
    <row r="97" spans="1:26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61"/>
      <c r="Z97" s="61"/>
    </row>
    <row r="98" spans="1:26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61"/>
      <c r="Z98" s="61"/>
    </row>
    <row r="99" spans="1:26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61"/>
      <c r="Z99" s="61"/>
    </row>
    <row r="100" spans="1:26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61"/>
      <c r="Z100" s="61"/>
    </row>
    <row r="101" spans="1:26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61"/>
      <c r="Z101" s="61"/>
    </row>
    <row r="102" spans="1:26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61"/>
      <c r="Z102" s="61"/>
    </row>
    <row r="103" spans="1:26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61"/>
      <c r="Z103" s="61"/>
    </row>
    <row r="104" spans="1:26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61"/>
      <c r="Z104" s="61"/>
    </row>
    <row r="105" spans="1:26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61"/>
      <c r="Z105" s="61"/>
    </row>
    <row r="106" spans="1:26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61"/>
      <c r="Z106" s="61"/>
    </row>
    <row r="107" spans="1:26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61"/>
      <c r="Z107" s="61"/>
    </row>
    <row r="108" spans="1:26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61"/>
      <c r="Z108" s="61"/>
    </row>
    <row r="109" spans="1:26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61"/>
      <c r="Z109" s="61"/>
    </row>
    <row r="110" spans="1:26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61"/>
      <c r="Z110" s="61"/>
    </row>
    <row r="111" spans="1:26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61"/>
      <c r="Z111" s="61"/>
    </row>
    <row r="112" spans="1:26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61"/>
      <c r="Z112" s="61"/>
    </row>
    <row r="113" spans="1:26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61"/>
      <c r="Z113" s="61"/>
    </row>
    <row r="114" spans="1:26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61"/>
      <c r="Z114" s="61"/>
    </row>
    <row r="115" spans="1:26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61"/>
      <c r="Z115" s="61"/>
    </row>
    <row r="116" spans="1:26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61"/>
      <c r="Z116" s="61"/>
    </row>
    <row r="117" spans="1:26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61"/>
      <c r="Z117" s="61"/>
    </row>
    <row r="118" spans="1:26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61"/>
      <c r="Z118" s="61"/>
    </row>
    <row r="119" spans="1:26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61"/>
      <c r="Z119" s="61"/>
    </row>
    <row r="120" spans="1:26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61"/>
      <c r="Z120" s="61"/>
    </row>
    <row r="121" spans="1:26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61"/>
      <c r="Z121" s="61"/>
    </row>
    <row r="122" spans="1:26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61"/>
      <c r="Z122" s="61"/>
    </row>
    <row r="123" spans="1:26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61"/>
      <c r="Z123" s="61"/>
    </row>
    <row r="124" spans="1:26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61"/>
      <c r="Z124" s="61"/>
    </row>
    <row r="125" spans="1:26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61"/>
      <c r="Z125" s="61"/>
    </row>
    <row r="126" spans="1:26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61"/>
      <c r="Z126" s="61"/>
    </row>
    <row r="127" spans="1:26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61"/>
      <c r="Z127" s="61"/>
    </row>
    <row r="128" spans="1:26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61"/>
      <c r="Z128" s="61"/>
    </row>
    <row r="129" spans="1:26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61"/>
      <c r="Z129" s="61"/>
    </row>
    <row r="130" spans="1:26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61"/>
      <c r="Z130" s="61"/>
    </row>
    <row r="131" spans="1:26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61"/>
      <c r="Z131" s="61"/>
    </row>
    <row r="132" spans="1:26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61"/>
      <c r="Z132" s="61"/>
    </row>
    <row r="133" spans="1:26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61"/>
      <c r="Z133" s="61"/>
    </row>
    <row r="134" spans="1:26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61"/>
      <c r="Z134" s="61"/>
    </row>
    <row r="135" spans="1:26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61"/>
      <c r="Z135" s="61"/>
    </row>
    <row r="136" spans="1:26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61"/>
      <c r="Z136" s="61"/>
    </row>
    <row r="137" spans="1:26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61"/>
      <c r="Z137" s="61"/>
    </row>
    <row r="138" spans="1:26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61"/>
      <c r="Z138" s="61"/>
    </row>
    <row r="139" spans="1:26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61"/>
      <c r="Z139" s="61"/>
    </row>
    <row r="140" spans="1:26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61"/>
      <c r="Z140" s="61"/>
    </row>
    <row r="141" spans="1:26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61"/>
      <c r="Z141" s="61"/>
    </row>
    <row r="142" spans="1:26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61"/>
      <c r="Z142" s="61"/>
    </row>
    <row r="143" spans="1:26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61"/>
      <c r="Z143" s="61"/>
    </row>
    <row r="144" spans="1:26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61"/>
      <c r="Z144" s="61"/>
    </row>
    <row r="145" spans="1:26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61"/>
      <c r="Z145" s="61"/>
    </row>
    <row r="146" spans="1:26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61"/>
      <c r="Z146" s="61"/>
    </row>
    <row r="147" spans="1:26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61"/>
      <c r="Z147" s="61"/>
    </row>
    <row r="148" spans="1:26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61"/>
      <c r="Z148" s="61"/>
    </row>
    <row r="149" spans="1:26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61"/>
      <c r="Z149" s="61"/>
    </row>
    <row r="150" spans="1:26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61"/>
      <c r="Z150" s="61"/>
    </row>
    <row r="151" spans="1:26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61"/>
      <c r="Z151" s="61"/>
    </row>
    <row r="152" spans="1:26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61"/>
      <c r="Z152" s="61"/>
    </row>
    <row r="153" spans="1:26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61"/>
      <c r="Z153" s="61"/>
    </row>
    <row r="154" spans="1:26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61"/>
      <c r="Z154" s="61"/>
    </row>
    <row r="155" spans="1:26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61"/>
      <c r="Z155" s="61"/>
    </row>
    <row r="156" spans="1:26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61"/>
      <c r="Z156" s="61"/>
    </row>
    <row r="157" spans="1:26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61"/>
      <c r="Z157" s="61"/>
    </row>
    <row r="158" spans="1:26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61"/>
      <c r="Z158" s="61"/>
    </row>
    <row r="159" spans="1:26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61"/>
      <c r="Z159" s="61"/>
    </row>
    <row r="160" spans="1:26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61"/>
      <c r="Z160" s="61"/>
    </row>
    <row r="161" spans="1:26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61"/>
      <c r="Z161" s="61"/>
    </row>
    <row r="162" spans="1:26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61"/>
      <c r="Z162" s="61"/>
    </row>
    <row r="163" spans="1:26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61"/>
      <c r="Z163" s="61"/>
    </row>
    <row r="164" spans="1:26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61"/>
      <c r="Z164" s="61"/>
    </row>
    <row r="165" spans="1:26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61"/>
      <c r="Z165" s="61"/>
    </row>
    <row r="166" spans="1:26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61"/>
      <c r="Z166" s="61"/>
    </row>
    <row r="167" spans="1:26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61"/>
      <c r="Z167" s="61"/>
    </row>
    <row r="168" spans="1:26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61"/>
      <c r="Z168" s="61"/>
    </row>
    <row r="169" spans="1:26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61"/>
      <c r="Z169" s="61"/>
    </row>
    <row r="170" spans="1:26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61"/>
      <c r="Z170" s="61"/>
    </row>
    <row r="171" spans="1:26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61"/>
      <c r="Z171" s="61"/>
    </row>
    <row r="172" spans="1:26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61"/>
      <c r="Z172" s="61"/>
    </row>
    <row r="173" spans="1:26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61"/>
      <c r="Z173" s="61"/>
    </row>
    <row r="174" spans="1:26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61"/>
      <c r="Z174" s="61"/>
    </row>
    <row r="175" spans="1:26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61"/>
      <c r="Z175" s="61"/>
    </row>
    <row r="176" spans="1:26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61"/>
      <c r="Z176" s="61"/>
    </row>
    <row r="177" spans="1:26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61"/>
      <c r="Z177" s="61"/>
    </row>
    <row r="178" spans="1:26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61"/>
      <c r="Z178" s="61"/>
    </row>
    <row r="179" spans="1:26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61"/>
      <c r="Z179" s="61"/>
    </row>
    <row r="180" spans="1:26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61"/>
      <c r="Z180" s="61"/>
    </row>
    <row r="181" spans="1:26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61"/>
      <c r="Z181" s="61"/>
    </row>
    <row r="182" spans="1:26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61"/>
      <c r="Z182" s="61"/>
    </row>
    <row r="183" spans="1:26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61"/>
      <c r="Z183" s="61"/>
    </row>
    <row r="184" spans="1:26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61"/>
      <c r="Z184" s="61"/>
    </row>
    <row r="185" spans="1:26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61"/>
      <c r="Z185" s="61"/>
    </row>
    <row r="186" spans="1:26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61"/>
      <c r="Z186" s="61"/>
    </row>
    <row r="187" spans="1:26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61"/>
      <c r="Z187" s="61"/>
    </row>
    <row r="188" spans="1:26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61"/>
      <c r="Z188" s="61"/>
    </row>
    <row r="189" spans="1:26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61"/>
      <c r="Z189" s="61"/>
    </row>
    <row r="190" spans="1:26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61"/>
      <c r="Z190" s="61"/>
    </row>
    <row r="191" spans="1:26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61"/>
      <c r="Z191" s="61"/>
    </row>
    <row r="192" spans="1:26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61"/>
      <c r="Z192" s="61"/>
    </row>
    <row r="193" spans="1:26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61"/>
      <c r="Z193" s="61"/>
    </row>
    <row r="194" spans="1:26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61"/>
      <c r="Z194" s="61"/>
    </row>
    <row r="195" spans="1:26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61"/>
      <c r="Z195" s="61"/>
    </row>
    <row r="196" spans="1:26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61"/>
      <c r="Z196" s="61"/>
    </row>
    <row r="197" spans="1:26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61"/>
      <c r="Z197" s="61"/>
    </row>
    <row r="198" spans="1:26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61"/>
      <c r="Z198" s="61"/>
    </row>
    <row r="199" spans="1:26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61"/>
      <c r="Z199" s="61"/>
    </row>
    <row r="200" spans="1:26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61"/>
      <c r="Z200" s="61"/>
    </row>
    <row r="201" spans="1:26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61"/>
      <c r="Z201" s="61"/>
    </row>
    <row r="202" spans="1:26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61"/>
      <c r="Z202" s="61"/>
    </row>
    <row r="203" spans="1:26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61"/>
      <c r="Z203" s="61"/>
    </row>
    <row r="204" spans="1:26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61"/>
      <c r="Z204" s="61"/>
    </row>
    <row r="205" spans="1:26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61"/>
      <c r="Z205" s="61"/>
    </row>
    <row r="206" spans="1:26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61"/>
      <c r="Z206" s="61"/>
    </row>
    <row r="207" spans="1:26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61"/>
      <c r="Z207" s="61"/>
    </row>
    <row r="208" spans="1:26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61"/>
      <c r="Z208" s="61"/>
    </row>
    <row r="209" spans="1:26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61"/>
      <c r="Z209" s="61"/>
    </row>
    <row r="210" spans="1:26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61"/>
      <c r="Z210" s="61"/>
    </row>
    <row r="211" spans="1:26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61"/>
      <c r="Z211" s="61"/>
    </row>
    <row r="212" spans="1:26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61"/>
      <c r="Z212" s="61"/>
    </row>
    <row r="213" spans="1:26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61"/>
      <c r="Z213" s="61"/>
    </row>
    <row r="214" spans="1:26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61"/>
      <c r="Z214" s="61"/>
    </row>
    <row r="215" spans="1:26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61"/>
      <c r="Z215" s="61"/>
    </row>
    <row r="216" spans="1:26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61"/>
      <c r="Z216" s="61"/>
    </row>
    <row r="217" spans="1:26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61"/>
      <c r="Z217" s="61"/>
    </row>
    <row r="218" spans="1:26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61"/>
      <c r="Z218" s="61"/>
    </row>
    <row r="219" spans="1:26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61"/>
      <c r="Z219" s="61"/>
    </row>
    <row r="220" spans="1:26" ht="13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61"/>
      <c r="Z220" s="61"/>
    </row>
    <row r="221" spans="1:26" ht="13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61"/>
      <c r="Z221" s="61"/>
    </row>
    <row r="222" spans="1:26" ht="13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61"/>
      <c r="Z222" s="61"/>
    </row>
    <row r="223" spans="1:26" ht="1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3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3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3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3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3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3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3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3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3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3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3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3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3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3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3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3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3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3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3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3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3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3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3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3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3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3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3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3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3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3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3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3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3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3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3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3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3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3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3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3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3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3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3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3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3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3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3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3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3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3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3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3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3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3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3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3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3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3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3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3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3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3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3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3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3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3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3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3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3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3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3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3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3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3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3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3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3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3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3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3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3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3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3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3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3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3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3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3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3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3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3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3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3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3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3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3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3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3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3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3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3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3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3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3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3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3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3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3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3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3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3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3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3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3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3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3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3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3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3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3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3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3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3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3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3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3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3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3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3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3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3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3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3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3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3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3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3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3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3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3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3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3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3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3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3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3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3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3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3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3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3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3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3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3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3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3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3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3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3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3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3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3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3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3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3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3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3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3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3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3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3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3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3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3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3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3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3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3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3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3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3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3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3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3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3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3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3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3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3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3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3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3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3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3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3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3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3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3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3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3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3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3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3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3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3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3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3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3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3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3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3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3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3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3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3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3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3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3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3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3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3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3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3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3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3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3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3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3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3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3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3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3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3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3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3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3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3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3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3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3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3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3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3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3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3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3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3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3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3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3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3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3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3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3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3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3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3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3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3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3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3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3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3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3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3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3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3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3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3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3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3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3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3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3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3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3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3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3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3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3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3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3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3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3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3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3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3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3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3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3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3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3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3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3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3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3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3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3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3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3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3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3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3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3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3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3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3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3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3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3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3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3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3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3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3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3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3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3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3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3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3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3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3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3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3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3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3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3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3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3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3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3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3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3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3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3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3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3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3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3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3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3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3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3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3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3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3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3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3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3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3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3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3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3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3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3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3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3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3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3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3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3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3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3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3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3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3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3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3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3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3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3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3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3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3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3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3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3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3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3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3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3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3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3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3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3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3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3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3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3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3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3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3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3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3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3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3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3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3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3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3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3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3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3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3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3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3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3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3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3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3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3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3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3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3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3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3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3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3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3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3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3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3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3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3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3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3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3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3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3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3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3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3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3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3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3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3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3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3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3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3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3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3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3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3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3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3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3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3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3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3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3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3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3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3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3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3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3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3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3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3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3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3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3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3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3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3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3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3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3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3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3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3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3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3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3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3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3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3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3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3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3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3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3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3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3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3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3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3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3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3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3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3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3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3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3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3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3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3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3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3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3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3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3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3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3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3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3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3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3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3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3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3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3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3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3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3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3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3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3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3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3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3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3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3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3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3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3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3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3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3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3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3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3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3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3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3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3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3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3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3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3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3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3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3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3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3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3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3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3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3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3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3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3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3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3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3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3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3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3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3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3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3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3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3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3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3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3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3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3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3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3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3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3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3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3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3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3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3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3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3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3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3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3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3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3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3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3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3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3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3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3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3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3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3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3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3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3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3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3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3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3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3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3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3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3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3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3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3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3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3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3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3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3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3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3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3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3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3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3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3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3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3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3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3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3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3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3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3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3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3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3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3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3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3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3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3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3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3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3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3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3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3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3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3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3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3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3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3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3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3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3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3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3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3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3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3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3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3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3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3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3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3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3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3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3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3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3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3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3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3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3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3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3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3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3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3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3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3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3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3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3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3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3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3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3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3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3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3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3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3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3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3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3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3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3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3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3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3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3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3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3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3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3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3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3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  <row r="1002" spans="1:26" ht="13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</row>
  </sheetData>
  <mergeCells count="15">
    <mergeCell ref="B1:D1"/>
    <mergeCell ref="B2:D2"/>
    <mergeCell ref="B3:C3"/>
    <mergeCell ref="B5:D5"/>
    <mergeCell ref="B6:D6"/>
    <mergeCell ref="B21:D21"/>
    <mergeCell ref="B22:C22"/>
    <mergeCell ref="B7:C7"/>
    <mergeCell ref="B20:C20"/>
    <mergeCell ref="B17:C17"/>
    <mergeCell ref="B18:C18"/>
    <mergeCell ref="B14:C14"/>
    <mergeCell ref="B15:D15"/>
    <mergeCell ref="B16:D16"/>
    <mergeCell ref="B19:C19"/>
  </mergeCells>
  <pageMargins left="0.75" right="0.75" top="1" bottom="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AF14-453F-4371-9100-2A586A940D04}">
  <dimension ref="A1:O42"/>
  <sheetViews>
    <sheetView workbookViewId="0">
      <selection activeCell="H8" sqref="H8"/>
    </sheetView>
  </sheetViews>
  <sheetFormatPr defaultColWidth="8.7265625" defaultRowHeight="14.5"/>
  <cols>
    <col min="1" max="1" width="33" style="81" customWidth="1"/>
    <col min="2" max="2" width="9" style="81" customWidth="1"/>
    <col min="3" max="7" width="8.7265625" style="81"/>
    <col min="8" max="8" width="10.26953125" style="81" customWidth="1"/>
    <col min="9" max="9" width="11" style="81" customWidth="1"/>
    <col min="10" max="14" width="8.7265625" style="81"/>
    <col min="15" max="15" width="10.54296875" style="81" bestFit="1" customWidth="1"/>
    <col min="16" max="16384" width="8.7265625" style="81"/>
  </cols>
  <sheetData>
    <row r="1" spans="1:15" ht="14.5" customHeight="1">
      <c r="C1" s="198" t="s">
        <v>136</v>
      </c>
      <c r="D1" s="198"/>
      <c r="E1" s="198"/>
      <c r="F1" s="198"/>
      <c r="G1" s="198"/>
      <c r="M1" s="198" t="s">
        <v>137</v>
      </c>
      <c r="N1" s="198"/>
      <c r="O1" s="198"/>
    </row>
    <row r="2" spans="1:15">
      <c r="A2" s="83" t="s">
        <v>138</v>
      </c>
      <c r="B2" s="83" t="s">
        <v>139</v>
      </c>
      <c r="C2" s="84" t="s">
        <v>140</v>
      </c>
      <c r="D2" s="85" t="s">
        <v>141</v>
      </c>
      <c r="E2" s="85" t="s">
        <v>142</v>
      </c>
      <c r="F2" s="85" t="s">
        <v>143</v>
      </c>
      <c r="G2" s="85">
        <v>200</v>
      </c>
      <c r="H2" s="81" t="s">
        <v>144</v>
      </c>
      <c r="I2" s="81" t="s">
        <v>145</v>
      </c>
      <c r="M2" s="126" t="s">
        <v>146</v>
      </c>
      <c r="N2" s="126" t="s">
        <v>147</v>
      </c>
      <c r="O2" s="126" t="s">
        <v>148</v>
      </c>
    </row>
    <row r="3" spans="1:15">
      <c r="A3" s="81" t="s">
        <v>149</v>
      </c>
      <c r="B3" s="81">
        <v>93</v>
      </c>
      <c r="C3" s="86">
        <v>50</v>
      </c>
      <c r="D3" s="86">
        <v>43</v>
      </c>
      <c r="E3" s="86"/>
      <c r="F3" s="86"/>
      <c r="G3" s="86"/>
      <c r="H3" s="81">
        <f>SUM(C3*N$3+D3*N$4+E3*N$5+F3*N$6+G3*N$7)</f>
        <v>29900</v>
      </c>
      <c r="I3" s="81">
        <f t="shared" ref="I3:I19" si="0">SUM(B3*N$3)</f>
        <v>31620</v>
      </c>
      <c r="J3" s="81">
        <f t="shared" ref="J3:J19" si="1">SUM(I3-H3)</f>
        <v>1720</v>
      </c>
      <c r="M3" s="127" t="s">
        <v>140</v>
      </c>
      <c r="N3" s="128">
        <v>340</v>
      </c>
      <c r="O3" s="129"/>
    </row>
    <row r="4" spans="1:15">
      <c r="A4" s="81" t="s">
        <v>150</v>
      </c>
      <c r="B4" s="81">
        <v>68</v>
      </c>
      <c r="C4" s="86">
        <v>50</v>
      </c>
      <c r="D4" s="86">
        <v>18</v>
      </c>
      <c r="E4" s="86"/>
      <c r="F4" s="86"/>
      <c r="G4" s="86"/>
      <c r="H4" s="81">
        <f t="shared" ref="H4:H19" si="2">SUM(C4*N$3+D4*N$4+E4*N$5+F4*N$6+G4*N$7)</f>
        <v>22400</v>
      </c>
      <c r="I4" s="81">
        <f t="shared" si="0"/>
        <v>23120</v>
      </c>
      <c r="J4" s="81">
        <f t="shared" si="1"/>
        <v>720</v>
      </c>
      <c r="M4" s="130" t="s">
        <v>141</v>
      </c>
      <c r="N4" s="128">
        <v>300</v>
      </c>
      <c r="O4" s="129">
        <f>SUM(N3-N4)</f>
        <v>40</v>
      </c>
    </row>
    <row r="5" spans="1:15">
      <c r="A5" s="81" t="s">
        <v>151</v>
      </c>
      <c r="B5" s="81">
        <v>17</v>
      </c>
      <c r="C5" s="86">
        <v>17</v>
      </c>
      <c r="D5" s="86"/>
      <c r="E5" s="86"/>
      <c r="F5" s="86"/>
      <c r="G5" s="86"/>
      <c r="H5" s="81">
        <f t="shared" si="2"/>
        <v>5780</v>
      </c>
      <c r="I5" s="81">
        <f t="shared" si="0"/>
        <v>5780</v>
      </c>
      <c r="J5" s="81">
        <f t="shared" si="1"/>
        <v>0</v>
      </c>
      <c r="M5" s="130" t="s">
        <v>142</v>
      </c>
      <c r="N5" s="128">
        <v>270</v>
      </c>
      <c r="O5" s="129">
        <f t="shared" ref="O5:O7" si="3">SUM(N4-N5)</f>
        <v>30</v>
      </c>
    </row>
    <row r="6" spans="1:15">
      <c r="A6" s="81" t="s">
        <v>152</v>
      </c>
      <c r="B6" s="81">
        <v>25</v>
      </c>
      <c r="C6" s="86">
        <v>25</v>
      </c>
      <c r="D6" s="86"/>
      <c r="E6" s="86"/>
      <c r="F6" s="86"/>
      <c r="G6" s="86"/>
      <c r="H6" s="81">
        <f t="shared" si="2"/>
        <v>8500</v>
      </c>
      <c r="I6" s="81">
        <f t="shared" si="0"/>
        <v>8500</v>
      </c>
      <c r="J6" s="81">
        <f t="shared" si="1"/>
        <v>0</v>
      </c>
      <c r="M6" s="130" t="s">
        <v>143</v>
      </c>
      <c r="N6" s="128">
        <v>225</v>
      </c>
      <c r="O6" s="129">
        <f t="shared" si="3"/>
        <v>45</v>
      </c>
    </row>
    <row r="7" spans="1:15">
      <c r="A7" s="81" t="s">
        <v>153</v>
      </c>
      <c r="B7" s="81">
        <v>42</v>
      </c>
      <c r="C7" s="86">
        <v>42</v>
      </c>
      <c r="D7" s="86">
        <v>0</v>
      </c>
      <c r="E7" s="86">
        <v>0</v>
      </c>
      <c r="F7" s="86"/>
      <c r="G7" s="86"/>
      <c r="H7" s="81">
        <f t="shared" si="2"/>
        <v>14280</v>
      </c>
      <c r="I7" s="81">
        <f t="shared" si="0"/>
        <v>14280</v>
      </c>
      <c r="J7" s="81">
        <f t="shared" si="1"/>
        <v>0</v>
      </c>
      <c r="M7" s="130">
        <v>200</v>
      </c>
      <c r="N7" s="128">
        <v>75</v>
      </c>
      <c r="O7" s="129">
        <f t="shared" si="3"/>
        <v>150</v>
      </c>
    </row>
    <row r="8" spans="1:15">
      <c r="A8" s="81" t="s">
        <v>154</v>
      </c>
      <c r="B8" s="81">
        <v>198</v>
      </c>
      <c r="C8" s="86">
        <v>50</v>
      </c>
      <c r="D8" s="86">
        <v>50</v>
      </c>
      <c r="E8" s="86">
        <v>50</v>
      </c>
      <c r="F8" s="86">
        <v>48</v>
      </c>
      <c r="G8" s="86"/>
      <c r="H8" s="81">
        <f t="shared" si="2"/>
        <v>56300</v>
      </c>
      <c r="I8" s="81">
        <f t="shared" si="0"/>
        <v>67320</v>
      </c>
      <c r="J8" s="81">
        <f t="shared" si="1"/>
        <v>11020</v>
      </c>
    </row>
    <row r="9" spans="1:15">
      <c r="A9" s="81" t="s">
        <v>155</v>
      </c>
      <c r="B9" s="81">
        <v>284</v>
      </c>
      <c r="C9" s="86">
        <v>50</v>
      </c>
      <c r="D9" s="86">
        <v>50</v>
      </c>
      <c r="E9" s="86">
        <v>50</v>
      </c>
      <c r="F9" s="86">
        <v>50</v>
      </c>
      <c r="G9" s="86">
        <v>64</v>
      </c>
      <c r="H9" s="81">
        <f t="shared" si="2"/>
        <v>61550</v>
      </c>
      <c r="I9" s="81">
        <f t="shared" si="0"/>
        <v>96560</v>
      </c>
      <c r="J9" s="81">
        <f t="shared" si="1"/>
        <v>35010</v>
      </c>
    </row>
    <row r="10" spans="1:15">
      <c r="A10" s="81" t="s">
        <v>156</v>
      </c>
      <c r="B10" s="81">
        <v>1</v>
      </c>
      <c r="C10" s="86">
        <v>1</v>
      </c>
      <c r="D10" s="86"/>
      <c r="E10" s="86"/>
      <c r="F10" s="86"/>
      <c r="G10" s="86"/>
      <c r="H10" s="81">
        <f t="shared" si="2"/>
        <v>340</v>
      </c>
      <c r="I10" s="81">
        <f t="shared" si="0"/>
        <v>340</v>
      </c>
      <c r="J10" s="81">
        <f t="shared" si="1"/>
        <v>0</v>
      </c>
    </row>
    <row r="11" spans="1:15">
      <c r="A11" s="81" t="s">
        <v>157</v>
      </c>
      <c r="B11" s="81">
        <v>117</v>
      </c>
      <c r="C11" s="86">
        <v>50</v>
      </c>
      <c r="D11" s="86">
        <v>50</v>
      </c>
      <c r="E11" s="86">
        <v>15</v>
      </c>
      <c r="F11" s="86">
        <v>0</v>
      </c>
      <c r="G11" s="86"/>
      <c r="H11" s="81">
        <f t="shared" si="2"/>
        <v>36050</v>
      </c>
      <c r="I11" s="81">
        <f t="shared" si="0"/>
        <v>39780</v>
      </c>
      <c r="J11" s="81">
        <f t="shared" si="1"/>
        <v>3730</v>
      </c>
    </row>
    <row r="12" spans="1:15">
      <c r="A12" s="81" t="s">
        <v>158</v>
      </c>
      <c r="B12" s="81">
        <v>45</v>
      </c>
      <c r="C12" s="86">
        <v>45</v>
      </c>
      <c r="D12" s="86">
        <v>0</v>
      </c>
      <c r="E12" s="86"/>
      <c r="F12" s="86"/>
      <c r="G12" s="86"/>
      <c r="H12" s="81">
        <f t="shared" si="2"/>
        <v>15300</v>
      </c>
      <c r="I12" s="81">
        <f t="shared" si="0"/>
        <v>15300</v>
      </c>
      <c r="J12" s="81">
        <f t="shared" si="1"/>
        <v>0</v>
      </c>
    </row>
    <row r="13" spans="1:15">
      <c r="A13" s="81" t="s">
        <v>159</v>
      </c>
      <c r="B13" s="81">
        <v>183</v>
      </c>
      <c r="C13" s="86">
        <v>50</v>
      </c>
      <c r="D13" s="86">
        <v>50</v>
      </c>
      <c r="E13" s="86">
        <v>50</v>
      </c>
      <c r="F13" s="86">
        <v>33</v>
      </c>
      <c r="G13" s="86">
        <v>0</v>
      </c>
      <c r="H13" s="81">
        <f t="shared" si="2"/>
        <v>52925</v>
      </c>
      <c r="I13" s="81">
        <f t="shared" si="0"/>
        <v>62220</v>
      </c>
      <c r="J13" s="81">
        <f t="shared" si="1"/>
        <v>9295</v>
      </c>
    </row>
    <row r="14" spans="1:15">
      <c r="A14" s="81" t="s">
        <v>160</v>
      </c>
      <c r="B14" s="81">
        <v>341</v>
      </c>
      <c r="C14" s="86">
        <v>50</v>
      </c>
      <c r="D14" s="86">
        <v>50</v>
      </c>
      <c r="E14" s="86">
        <v>50</v>
      </c>
      <c r="F14" s="86">
        <v>50</v>
      </c>
      <c r="G14" s="86">
        <v>141</v>
      </c>
      <c r="H14" s="81">
        <f t="shared" si="2"/>
        <v>67325</v>
      </c>
      <c r="I14" s="81">
        <f t="shared" si="0"/>
        <v>115940</v>
      </c>
      <c r="J14" s="81">
        <f t="shared" si="1"/>
        <v>48615</v>
      </c>
    </row>
    <row r="15" spans="1:15">
      <c r="A15" s="81" t="s">
        <v>161</v>
      </c>
      <c r="B15" s="81">
        <v>215</v>
      </c>
      <c r="C15" s="86">
        <v>50</v>
      </c>
      <c r="D15" s="86">
        <v>50</v>
      </c>
      <c r="E15" s="86">
        <v>50</v>
      </c>
      <c r="F15" s="86">
        <v>50</v>
      </c>
      <c r="G15" s="86">
        <v>15</v>
      </c>
      <c r="H15" s="81">
        <f t="shared" si="2"/>
        <v>57875</v>
      </c>
      <c r="I15" s="81">
        <f t="shared" si="0"/>
        <v>73100</v>
      </c>
      <c r="J15" s="81">
        <f t="shared" si="1"/>
        <v>15225</v>
      </c>
    </row>
    <row r="16" spans="1:15">
      <c r="A16" s="81" t="s">
        <v>162</v>
      </c>
      <c r="B16" s="81">
        <v>5</v>
      </c>
      <c r="C16" s="86">
        <v>5</v>
      </c>
      <c r="D16" s="86">
        <v>0</v>
      </c>
      <c r="E16" s="86"/>
      <c r="F16" s="86"/>
      <c r="G16" s="86"/>
      <c r="H16" s="81">
        <f t="shared" si="2"/>
        <v>1700</v>
      </c>
      <c r="I16" s="81">
        <f t="shared" si="0"/>
        <v>1700</v>
      </c>
      <c r="J16" s="81">
        <f t="shared" si="1"/>
        <v>0</v>
      </c>
    </row>
    <row r="17" spans="1:15">
      <c r="A17" s="81" t="s">
        <v>163</v>
      </c>
      <c r="B17" s="81">
        <v>49</v>
      </c>
      <c r="C17" s="86">
        <v>49</v>
      </c>
      <c r="D17" s="86"/>
      <c r="E17" s="86"/>
      <c r="F17" s="86"/>
      <c r="G17" s="86"/>
      <c r="H17" s="81">
        <f t="shared" si="2"/>
        <v>16660</v>
      </c>
      <c r="I17" s="81">
        <f t="shared" si="0"/>
        <v>16660</v>
      </c>
      <c r="J17" s="81">
        <f t="shared" si="1"/>
        <v>0</v>
      </c>
    </row>
    <row r="18" spans="1:15">
      <c r="A18" s="81" t="s">
        <v>164</v>
      </c>
      <c r="B18" s="81">
        <v>36</v>
      </c>
      <c r="C18" s="86">
        <v>36</v>
      </c>
      <c r="D18" s="86"/>
      <c r="E18" s="86"/>
      <c r="F18" s="86"/>
      <c r="G18" s="86"/>
      <c r="H18" s="81">
        <f t="shared" si="2"/>
        <v>12240</v>
      </c>
      <c r="I18" s="81">
        <f t="shared" si="0"/>
        <v>12240</v>
      </c>
      <c r="J18" s="81">
        <f t="shared" si="1"/>
        <v>0</v>
      </c>
    </row>
    <row r="19" spans="1:15">
      <c r="A19" s="81" t="s">
        <v>165</v>
      </c>
      <c r="B19" s="81">
        <v>3</v>
      </c>
      <c r="C19" s="86">
        <v>3</v>
      </c>
      <c r="D19" s="86"/>
      <c r="E19" s="86"/>
      <c r="F19" s="86"/>
      <c r="G19" s="86"/>
      <c r="H19" s="81">
        <f t="shared" si="2"/>
        <v>1020</v>
      </c>
      <c r="I19" s="81">
        <f t="shared" si="0"/>
        <v>1020</v>
      </c>
      <c r="J19" s="81">
        <f t="shared" si="1"/>
        <v>0</v>
      </c>
    </row>
    <row r="20" spans="1:15">
      <c r="E20" s="81">
        <f>SUM(C3:G19)</f>
        <v>1700</v>
      </c>
      <c r="H20" s="81">
        <f>SUM(H3:H19)</f>
        <v>460145</v>
      </c>
      <c r="I20" s="81">
        <f>SUM(I3:I19)</f>
        <v>585480</v>
      </c>
      <c r="J20" s="81">
        <f>SUM(J3:J19)</f>
        <v>125335</v>
      </c>
      <c r="K20" s="88" t="s">
        <v>166</v>
      </c>
    </row>
    <row r="23" spans="1:15">
      <c r="C23" s="198" t="s">
        <v>167</v>
      </c>
      <c r="D23" s="198"/>
      <c r="E23" s="198"/>
      <c r="F23" s="198"/>
      <c r="G23" s="198"/>
      <c r="N23" s="81">
        <v>136</v>
      </c>
    </row>
    <row r="24" spans="1:15">
      <c r="A24" s="83" t="s">
        <v>138</v>
      </c>
      <c r="B24" s="83" t="s">
        <v>139</v>
      </c>
      <c r="C24" s="84" t="s">
        <v>140</v>
      </c>
      <c r="D24" s="85" t="s">
        <v>141</v>
      </c>
      <c r="E24" s="85" t="s">
        <v>142</v>
      </c>
      <c r="F24" s="85" t="s">
        <v>143</v>
      </c>
      <c r="G24" s="85">
        <v>200</v>
      </c>
      <c r="H24" s="81" t="s">
        <v>144</v>
      </c>
      <c r="I24" s="81" t="s">
        <v>168</v>
      </c>
      <c r="M24" s="198" t="s">
        <v>137</v>
      </c>
      <c r="N24" s="198"/>
      <c r="O24" s="198"/>
    </row>
    <row r="25" spans="1:15">
      <c r="A25" s="81" t="s">
        <v>149</v>
      </c>
      <c r="B25" s="81">
        <v>0</v>
      </c>
      <c r="C25" s="86">
        <v>0</v>
      </c>
      <c r="D25" s="86"/>
      <c r="E25" s="86"/>
      <c r="F25" s="86"/>
      <c r="G25" s="86"/>
      <c r="H25" s="81">
        <f>SUM(C25*N$25+D25*N$26+E25*N$27+F25*N$28+G25*N$29)</f>
        <v>0</v>
      </c>
      <c r="I25" s="81">
        <f>SUM(B25*N$23)</f>
        <v>0</v>
      </c>
      <c r="J25" s="81">
        <f t="shared" ref="J25:J41" si="4">SUM(I25-H25)</f>
        <v>0</v>
      </c>
      <c r="M25" s="87" t="s">
        <v>140</v>
      </c>
      <c r="N25" s="82">
        <v>150</v>
      </c>
    </row>
    <row r="26" spans="1:15">
      <c r="A26" s="81" t="s">
        <v>150</v>
      </c>
      <c r="B26" s="81">
        <v>0</v>
      </c>
      <c r="C26" s="86">
        <v>0</v>
      </c>
      <c r="D26" s="86"/>
      <c r="E26" s="86"/>
      <c r="F26" s="86"/>
      <c r="G26" s="86"/>
      <c r="H26" s="81">
        <f t="shared" ref="H26:H41" si="5">SUM(C26*N$25+D26*N$26+E26*N$27+F26*N$28+G26*N$29)</f>
        <v>0</v>
      </c>
      <c r="I26" s="81">
        <f t="shared" ref="I26:I41" si="6">SUM(B26*N$23)</f>
        <v>0</v>
      </c>
      <c r="J26" s="81">
        <f t="shared" si="4"/>
        <v>0</v>
      </c>
      <c r="M26" t="s">
        <v>141</v>
      </c>
      <c r="N26" s="82">
        <v>145</v>
      </c>
      <c r="O26" s="81">
        <f>SUM(N25-N26)</f>
        <v>5</v>
      </c>
    </row>
    <row r="27" spans="1:15">
      <c r="A27" s="81" t="s">
        <v>151</v>
      </c>
      <c r="B27" s="81">
        <v>0</v>
      </c>
      <c r="C27" s="86">
        <v>0</v>
      </c>
      <c r="D27" s="86"/>
      <c r="E27" s="86"/>
      <c r="F27" s="86"/>
      <c r="G27" s="86"/>
      <c r="H27" s="81">
        <f t="shared" si="5"/>
        <v>0</v>
      </c>
      <c r="I27" s="81">
        <f t="shared" si="6"/>
        <v>0</v>
      </c>
      <c r="J27" s="81">
        <f t="shared" si="4"/>
        <v>0</v>
      </c>
      <c r="M27" t="s">
        <v>142</v>
      </c>
      <c r="N27" s="82">
        <v>140</v>
      </c>
      <c r="O27" s="81">
        <f t="shared" ref="O27:O29" si="7">SUM(N26-N27)</f>
        <v>5</v>
      </c>
    </row>
    <row r="28" spans="1:15">
      <c r="A28" s="81" t="s">
        <v>152</v>
      </c>
      <c r="B28" s="81">
        <v>0</v>
      </c>
      <c r="C28" s="86">
        <v>0</v>
      </c>
      <c r="D28" s="86"/>
      <c r="E28" s="86"/>
      <c r="F28" s="86"/>
      <c r="G28" s="86"/>
      <c r="H28" s="81">
        <f t="shared" si="5"/>
        <v>0</v>
      </c>
      <c r="I28" s="81">
        <f t="shared" si="6"/>
        <v>0</v>
      </c>
      <c r="J28" s="81">
        <f t="shared" si="4"/>
        <v>0</v>
      </c>
      <c r="M28" t="s">
        <v>143</v>
      </c>
      <c r="N28" s="82">
        <v>135</v>
      </c>
      <c r="O28" s="81">
        <f t="shared" si="7"/>
        <v>5</v>
      </c>
    </row>
    <row r="29" spans="1:15">
      <c r="A29" s="81" t="s">
        <v>153</v>
      </c>
      <c r="B29" s="81">
        <v>0</v>
      </c>
      <c r="C29" s="86">
        <v>0</v>
      </c>
      <c r="D29" s="86"/>
      <c r="E29" s="86"/>
      <c r="F29" s="86"/>
      <c r="G29" s="86"/>
      <c r="H29" s="81">
        <f t="shared" si="5"/>
        <v>0</v>
      </c>
      <c r="I29" s="81">
        <f t="shared" si="6"/>
        <v>0</v>
      </c>
      <c r="J29" s="81">
        <f t="shared" si="4"/>
        <v>0</v>
      </c>
      <c r="M29">
        <v>200</v>
      </c>
      <c r="N29" s="82">
        <v>130</v>
      </c>
      <c r="O29" s="81">
        <f t="shared" si="7"/>
        <v>5</v>
      </c>
    </row>
    <row r="30" spans="1:15">
      <c r="A30" s="81" t="s">
        <v>154</v>
      </c>
      <c r="B30" s="81">
        <v>0</v>
      </c>
      <c r="C30" s="86">
        <v>0</v>
      </c>
      <c r="D30" s="86"/>
      <c r="E30" s="86"/>
      <c r="F30" s="86"/>
      <c r="G30" s="86"/>
      <c r="H30" s="81">
        <f t="shared" si="5"/>
        <v>0</v>
      </c>
      <c r="I30" s="81">
        <f t="shared" si="6"/>
        <v>0</v>
      </c>
      <c r="J30" s="81">
        <f t="shared" si="4"/>
        <v>0</v>
      </c>
    </row>
    <row r="31" spans="1:15">
      <c r="A31" s="81" t="s">
        <v>155</v>
      </c>
      <c r="B31" s="81">
        <v>0</v>
      </c>
      <c r="C31" s="86">
        <v>0</v>
      </c>
      <c r="D31" s="86"/>
      <c r="E31" s="86"/>
      <c r="F31" s="86"/>
      <c r="G31" s="86"/>
      <c r="H31" s="81">
        <f t="shared" si="5"/>
        <v>0</v>
      </c>
      <c r="I31" s="81">
        <f t="shared" si="6"/>
        <v>0</v>
      </c>
      <c r="J31" s="81">
        <f t="shared" si="4"/>
        <v>0</v>
      </c>
    </row>
    <row r="32" spans="1:15">
      <c r="A32" s="81" t="s">
        <v>156</v>
      </c>
      <c r="B32" s="81">
        <v>0</v>
      </c>
      <c r="C32" s="86">
        <v>0</v>
      </c>
      <c r="D32" s="86"/>
      <c r="E32" s="86"/>
      <c r="F32" s="86"/>
      <c r="G32" s="86"/>
      <c r="H32" s="81">
        <f t="shared" si="5"/>
        <v>0</v>
      </c>
      <c r="I32" s="81">
        <f t="shared" si="6"/>
        <v>0</v>
      </c>
      <c r="J32" s="81">
        <f t="shared" si="4"/>
        <v>0</v>
      </c>
    </row>
    <row r="33" spans="1:11">
      <c r="A33" s="81" t="s">
        <v>157</v>
      </c>
      <c r="B33" s="81">
        <v>0</v>
      </c>
      <c r="C33" s="86">
        <v>0</v>
      </c>
      <c r="D33" s="86"/>
      <c r="E33" s="86"/>
      <c r="F33" s="86"/>
      <c r="G33" s="86"/>
      <c r="H33" s="81">
        <f t="shared" si="5"/>
        <v>0</v>
      </c>
      <c r="I33" s="81">
        <f t="shared" si="6"/>
        <v>0</v>
      </c>
      <c r="J33" s="81">
        <f t="shared" si="4"/>
        <v>0</v>
      </c>
    </row>
    <row r="34" spans="1:11">
      <c r="A34" s="81" t="s">
        <v>158</v>
      </c>
      <c r="B34" s="81">
        <v>0</v>
      </c>
      <c r="C34" s="86">
        <v>0</v>
      </c>
      <c r="D34" s="86"/>
      <c r="E34" s="86"/>
      <c r="F34" s="86"/>
      <c r="G34" s="86"/>
      <c r="H34" s="81">
        <f t="shared" si="5"/>
        <v>0</v>
      </c>
      <c r="I34" s="81">
        <f t="shared" si="6"/>
        <v>0</v>
      </c>
      <c r="J34" s="81">
        <f t="shared" si="4"/>
        <v>0</v>
      </c>
    </row>
    <row r="35" spans="1:11">
      <c r="A35" s="81" t="s">
        <v>159</v>
      </c>
      <c r="B35" s="81">
        <v>0</v>
      </c>
      <c r="C35" s="86">
        <v>0</v>
      </c>
      <c r="D35" s="86"/>
      <c r="E35" s="86"/>
      <c r="F35" s="86"/>
      <c r="G35" s="86"/>
      <c r="H35" s="81">
        <f t="shared" si="5"/>
        <v>0</v>
      </c>
      <c r="I35" s="81">
        <f t="shared" si="6"/>
        <v>0</v>
      </c>
      <c r="J35" s="81">
        <f t="shared" si="4"/>
        <v>0</v>
      </c>
    </row>
    <row r="36" spans="1:11">
      <c r="A36" s="81" t="s">
        <v>160</v>
      </c>
      <c r="B36" s="81">
        <v>0</v>
      </c>
      <c r="C36" s="86">
        <v>0</v>
      </c>
      <c r="D36" s="86"/>
      <c r="E36" s="86"/>
      <c r="F36" s="86"/>
      <c r="G36" s="86"/>
      <c r="H36" s="81">
        <f t="shared" si="5"/>
        <v>0</v>
      </c>
      <c r="I36" s="81">
        <f t="shared" si="6"/>
        <v>0</v>
      </c>
      <c r="J36" s="81">
        <f t="shared" si="4"/>
        <v>0</v>
      </c>
    </row>
    <row r="37" spans="1:11">
      <c r="A37" s="81" t="s">
        <v>161</v>
      </c>
      <c r="B37" s="81">
        <v>0</v>
      </c>
      <c r="C37" s="86">
        <v>0</v>
      </c>
      <c r="D37" s="86"/>
      <c r="E37" s="86"/>
      <c r="F37" s="86"/>
      <c r="G37" s="86"/>
      <c r="H37" s="81">
        <f t="shared" si="5"/>
        <v>0</v>
      </c>
      <c r="I37" s="81">
        <f t="shared" si="6"/>
        <v>0</v>
      </c>
      <c r="J37" s="81">
        <f t="shared" si="4"/>
        <v>0</v>
      </c>
    </row>
    <row r="38" spans="1:11">
      <c r="A38" s="81" t="s">
        <v>162</v>
      </c>
      <c r="B38" s="81">
        <v>0</v>
      </c>
      <c r="C38" s="86">
        <v>0</v>
      </c>
      <c r="D38" s="86"/>
      <c r="E38" s="86"/>
      <c r="F38" s="86"/>
      <c r="G38" s="86"/>
      <c r="H38" s="81">
        <f t="shared" si="5"/>
        <v>0</v>
      </c>
      <c r="I38" s="81">
        <f t="shared" si="6"/>
        <v>0</v>
      </c>
      <c r="J38" s="81">
        <f t="shared" si="4"/>
        <v>0</v>
      </c>
    </row>
    <row r="39" spans="1:11">
      <c r="A39" s="81" t="s">
        <v>163</v>
      </c>
      <c r="B39" s="81">
        <v>0</v>
      </c>
      <c r="C39" s="86">
        <v>0</v>
      </c>
      <c r="D39" s="86"/>
      <c r="E39" s="86"/>
      <c r="F39" s="86"/>
      <c r="G39" s="86"/>
      <c r="H39" s="81">
        <f t="shared" si="5"/>
        <v>0</v>
      </c>
      <c r="I39" s="81">
        <f t="shared" si="6"/>
        <v>0</v>
      </c>
      <c r="J39" s="81">
        <f t="shared" si="4"/>
        <v>0</v>
      </c>
    </row>
    <row r="40" spans="1:11">
      <c r="A40" s="81" t="s">
        <v>164</v>
      </c>
      <c r="B40" s="81">
        <v>0</v>
      </c>
      <c r="C40" s="86">
        <v>0</v>
      </c>
      <c r="D40" s="86"/>
      <c r="E40" s="86"/>
      <c r="F40" s="86"/>
      <c r="G40" s="86"/>
      <c r="H40" s="81">
        <f t="shared" si="5"/>
        <v>0</v>
      </c>
      <c r="I40" s="81">
        <f t="shared" si="6"/>
        <v>0</v>
      </c>
      <c r="J40" s="81">
        <f t="shared" si="4"/>
        <v>0</v>
      </c>
    </row>
    <row r="41" spans="1:11">
      <c r="A41" s="81" t="s">
        <v>165</v>
      </c>
      <c r="B41" s="81">
        <v>0</v>
      </c>
      <c r="C41" s="86">
        <v>0</v>
      </c>
      <c r="D41" s="86"/>
      <c r="E41" s="86"/>
      <c r="F41" s="86"/>
      <c r="G41" s="86"/>
      <c r="H41" s="81">
        <f t="shared" si="5"/>
        <v>0</v>
      </c>
      <c r="I41" s="81">
        <f t="shared" si="6"/>
        <v>0</v>
      </c>
      <c r="J41" s="81">
        <f t="shared" si="4"/>
        <v>0</v>
      </c>
    </row>
    <row r="42" spans="1:11">
      <c r="J42" s="81">
        <f>SUM(J25:J41)</f>
        <v>0</v>
      </c>
      <c r="K42" s="124" t="s">
        <v>169</v>
      </c>
    </row>
  </sheetData>
  <mergeCells count="4">
    <mergeCell ref="C1:G1"/>
    <mergeCell ref="M1:O1"/>
    <mergeCell ref="C23:G23"/>
    <mergeCell ref="M24:O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E295-A1AE-4C32-80D1-55E8C87A701B}">
  <dimension ref="A1:D29"/>
  <sheetViews>
    <sheetView workbookViewId="0">
      <selection sqref="A1:XFD1048576"/>
    </sheetView>
  </sheetViews>
  <sheetFormatPr defaultRowHeight="12.5"/>
  <cols>
    <col min="1" max="2" width="80.1796875" customWidth="1"/>
    <col min="3" max="3" width="13.26953125" bestFit="1" customWidth="1"/>
    <col min="4" max="4" width="19" bestFit="1" customWidth="1"/>
  </cols>
  <sheetData>
    <row r="1" spans="1:4" ht="13">
      <c r="A1" s="79" t="s">
        <v>170</v>
      </c>
      <c r="B1" s="79"/>
      <c r="C1" s="79" t="s">
        <v>171</v>
      </c>
      <c r="D1" t="s">
        <v>172</v>
      </c>
    </row>
    <row r="2" spans="1:4">
      <c r="A2" s="77" t="s">
        <v>173</v>
      </c>
      <c r="B2" s="77"/>
      <c r="C2" s="78">
        <v>100000</v>
      </c>
    </row>
    <row r="3" spans="1:4">
      <c r="A3" s="77" t="s">
        <v>174</v>
      </c>
      <c r="B3" s="77"/>
      <c r="C3" s="78">
        <v>262500</v>
      </c>
    </row>
    <row r="4" spans="1:4">
      <c r="A4" s="77" t="s">
        <v>175</v>
      </c>
      <c r="B4" s="77"/>
      <c r="C4" s="78">
        <v>360000</v>
      </c>
    </row>
    <row r="5" spans="1:4">
      <c r="A5" s="77" t="s">
        <v>176</v>
      </c>
      <c r="B5" s="77"/>
      <c r="C5" s="78">
        <v>190000</v>
      </c>
    </row>
    <row r="8" spans="1:4" ht="13">
      <c r="A8" s="79" t="s">
        <v>177</v>
      </c>
      <c r="B8" s="77"/>
      <c r="C8" s="78">
        <v>100000</v>
      </c>
      <c r="D8" s="80" t="s">
        <v>178</v>
      </c>
    </row>
    <row r="9" spans="1:4" ht="13">
      <c r="A9" s="91" t="s">
        <v>179</v>
      </c>
      <c r="B9" s="91" t="s">
        <v>180</v>
      </c>
    </row>
    <row r="10" spans="1:4" ht="25">
      <c r="A10" s="77" t="s">
        <v>181</v>
      </c>
      <c r="B10" s="89" t="s">
        <v>182</v>
      </c>
    </row>
    <row r="11" spans="1:4" ht="25">
      <c r="A11" s="77" t="s">
        <v>183</v>
      </c>
      <c r="B11" s="89" t="s">
        <v>184</v>
      </c>
    </row>
    <row r="13" spans="1:4" ht="13">
      <c r="A13" s="79" t="s">
        <v>185</v>
      </c>
      <c r="B13" s="77"/>
      <c r="C13">
        <v>262500</v>
      </c>
      <c r="D13" s="80" t="s">
        <v>186</v>
      </c>
    </row>
    <row r="14" spans="1:4" ht="13">
      <c r="A14" s="91" t="s">
        <v>179</v>
      </c>
      <c r="B14" s="91" t="s">
        <v>180</v>
      </c>
    </row>
    <row r="15" spans="1:4">
      <c r="A15" s="77" t="s">
        <v>187</v>
      </c>
      <c r="B15" s="77" t="s">
        <v>188</v>
      </c>
    </row>
    <row r="16" spans="1:4">
      <c r="A16" s="77" t="s">
        <v>189</v>
      </c>
      <c r="B16" s="77" t="s">
        <v>189</v>
      </c>
    </row>
    <row r="18" spans="1:4" ht="13">
      <c r="A18" s="79" t="s">
        <v>190</v>
      </c>
      <c r="B18" s="77"/>
      <c r="C18">
        <v>360000</v>
      </c>
      <c r="D18" s="80" t="s">
        <v>191</v>
      </c>
    </row>
    <row r="19" spans="1:4" ht="13">
      <c r="A19" s="91" t="s">
        <v>179</v>
      </c>
      <c r="B19" s="91" t="s">
        <v>180</v>
      </c>
      <c r="D19" s="80"/>
    </row>
    <row r="20" spans="1:4" ht="25">
      <c r="A20" s="89" t="s">
        <v>192</v>
      </c>
      <c r="B20" s="89" t="s">
        <v>192</v>
      </c>
    </row>
    <row r="21" spans="1:4" ht="37.5">
      <c r="A21" t="s">
        <v>193</v>
      </c>
      <c r="B21" s="90" t="s">
        <v>194</v>
      </c>
    </row>
    <row r="22" spans="1:4">
      <c r="A22" s="77" t="s">
        <v>195</v>
      </c>
      <c r="B22" s="77" t="s">
        <v>196</v>
      </c>
    </row>
    <row r="23" spans="1:4" ht="25">
      <c r="A23" t="s">
        <v>197</v>
      </c>
      <c r="B23" s="90" t="s">
        <v>198</v>
      </c>
    </row>
    <row r="25" spans="1:4" ht="13">
      <c r="A25" s="79" t="s">
        <v>199</v>
      </c>
      <c r="B25" s="77"/>
      <c r="C25">
        <v>190000</v>
      </c>
      <c r="D25" s="80" t="s">
        <v>200</v>
      </c>
    </row>
    <row r="26" spans="1:4" ht="13">
      <c r="A26" s="91" t="s">
        <v>179</v>
      </c>
      <c r="B26" s="91" t="s">
        <v>180</v>
      </c>
      <c r="D26" s="80"/>
    </row>
    <row r="27" spans="1:4" ht="62.5">
      <c r="A27" s="89" t="s">
        <v>201</v>
      </c>
      <c r="B27" s="89" t="s">
        <v>202</v>
      </c>
    </row>
    <row r="28" spans="1:4" ht="25">
      <c r="A28" s="77" t="s">
        <v>203</v>
      </c>
      <c r="B28" s="89" t="s">
        <v>204</v>
      </c>
    </row>
    <row r="29" spans="1:4" ht="25">
      <c r="A29" s="89" t="s">
        <v>205</v>
      </c>
      <c r="B29" s="77" t="s">
        <v>206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74ace-e0ea-47f5-8e73-c310a86b76aa" xsi:nil="true"/>
    <lcf76f155ced4ddcb4097134ff3c332f xmlns="3e6ededd-ea59-4cf4-b932-362d054d63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82AA33B81D349BEAE88FDFB2A131D" ma:contentTypeVersion="13" ma:contentTypeDescription="Create a new document." ma:contentTypeScope="" ma:versionID="47a09df5f3e5fc00925e49d652cefd11">
  <xsd:schema xmlns:xsd="http://www.w3.org/2001/XMLSchema" xmlns:xs="http://www.w3.org/2001/XMLSchema" xmlns:p="http://schemas.microsoft.com/office/2006/metadata/properties" xmlns:ns2="3e6ededd-ea59-4cf4-b932-362d054d63c1" xmlns:ns3="bb774ace-e0ea-47f5-8e73-c310a86b76aa" targetNamespace="http://schemas.microsoft.com/office/2006/metadata/properties" ma:root="true" ma:fieldsID="9a4576a3c53452bf04b87f0f33fd6905" ns2:_="" ns3:_="">
    <xsd:import namespace="3e6ededd-ea59-4cf4-b932-362d054d63c1"/>
    <xsd:import namespace="bb774ace-e0ea-47f5-8e73-c310a86b76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ededd-ea59-4cf4-b932-362d054d6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6a2c384-0caa-45b8-9206-0f64533814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74ace-e0ea-47f5-8e73-c310a86b76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1369399-0bd0-44b6-9050-1e448c0eee7e}" ma:internalName="TaxCatchAll" ma:showField="CatchAllData" ma:web="bb774ace-e0ea-47f5-8e73-c310a86b7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97C2D-A6CA-4BB6-8F2E-603C0E3DCBA7}">
  <ds:schemaRefs>
    <ds:schemaRef ds:uri="http://schemas.microsoft.com/office/2006/metadata/properties"/>
    <ds:schemaRef ds:uri="http://schemas.microsoft.com/office/infopath/2007/PartnerControls"/>
    <ds:schemaRef ds:uri="bb774ace-e0ea-47f5-8e73-c310a86b76aa"/>
    <ds:schemaRef ds:uri="3e6ededd-ea59-4cf4-b932-362d054d63c1"/>
  </ds:schemaRefs>
</ds:datastoreItem>
</file>

<file path=customXml/itemProps2.xml><?xml version="1.0" encoding="utf-8"?>
<ds:datastoreItem xmlns:ds="http://schemas.openxmlformats.org/officeDocument/2006/customXml" ds:itemID="{62B0792C-30E9-475A-B789-3F4F8F28D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ededd-ea59-4cf4-b932-362d054d63c1"/>
    <ds:schemaRef ds:uri="bb774ace-e0ea-47f5-8e73-c310a86b7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AD1D3-A142-4B67-A5C0-4B63014DB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Budget2023</vt:lpstr>
      <vt:lpstr>Best.-Adm.</vt:lpstr>
      <vt:lpstr>SU</vt:lpstr>
      <vt:lpstr>AU</vt:lpstr>
      <vt:lpstr>Dommere</vt:lpstr>
      <vt:lpstr>Ø-Udvalg</vt:lpstr>
      <vt:lpstr>Trappemodel 2023</vt:lpstr>
      <vt:lpstr>Strategi_2022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Nikolaj Nedovic Larsen</dc:creator>
  <cp:keywords/>
  <dc:description/>
  <cp:lastModifiedBy>Nikolaj Nedovic Larsen</cp:lastModifiedBy>
  <cp:revision/>
  <dcterms:created xsi:type="dcterms:W3CDTF">2019-11-12T22:39:55Z</dcterms:created>
  <dcterms:modified xsi:type="dcterms:W3CDTF">2022-11-24T15:13:31Z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0x01010060C82AA33B81D349BEAE88FDFB2A131D</vt:lpwstr>
  </property>
</Properties>
</file>